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7128" activeTab="0"/>
  </bookViews>
  <sheets>
    <sheet name="run-notes" sheetId="1" r:id="rId1"/>
    <sheet name="problems" sheetId="2" r:id="rId2"/>
    <sheet name="flight-points" sheetId="3" r:id="rId3"/>
    <sheet name="flight-points-1June" sheetId="4" r:id="rId4"/>
    <sheet name="footprint-calc" sheetId="5" r:id="rId5"/>
    <sheet name="hours" sheetId="6" r:id="rId6"/>
    <sheet name="Toose-offsets" sheetId="7" r:id="rId7"/>
  </sheets>
  <externalReferences>
    <externalReference r:id="rId10"/>
  </externalReferences>
  <definedNames>
    <definedName name="DATABASE">'[1]BERMS Study Area Box'!#REF!</definedName>
    <definedName name="_xlnm.Print_Area" localSheetId="2">'flight-points'!$A$2:$M$37</definedName>
    <definedName name="_xlnm.Print_Area" localSheetId="3">'flight-points-1June'!$A$2:$M$13</definedName>
    <definedName name="_xlnm.Print_Titles" localSheetId="1">'problems'!$1:$5</definedName>
    <definedName name="_xlnm.Print_Titles" localSheetId="0">'run-notes'!$1:$5</definedName>
  </definedNames>
  <calcPr fullCalcOnLoad="1"/>
</workbook>
</file>

<file path=xl/sharedStrings.xml><?xml version="1.0" encoding="utf-8"?>
<sst xmlns="http://schemas.openxmlformats.org/spreadsheetml/2006/main" count="386" uniqueCount="226">
  <si>
    <t>time</t>
  </si>
  <si>
    <t>crew:</t>
  </si>
  <si>
    <t>Flight #: ______n/a</t>
  </si>
  <si>
    <t xml:space="preserve">fml 1520, fml 83  </t>
  </si>
  <si>
    <t>STRAPP</t>
  </si>
  <si>
    <t>19V</t>
  </si>
  <si>
    <t>19H</t>
  </si>
  <si>
    <t>37V</t>
  </si>
  <si>
    <t>37H</t>
  </si>
  <si>
    <t>89V</t>
  </si>
  <si>
    <t>89H</t>
  </si>
  <si>
    <t>6.9V</t>
  </si>
  <si>
    <t>6.9H</t>
  </si>
  <si>
    <t>1.4V</t>
  </si>
  <si>
    <t>1.4H</t>
  </si>
  <si>
    <t>Problems</t>
  </si>
  <si>
    <t>CanEX-SM10 Notes and Problems</t>
  </si>
  <si>
    <t>stamp</t>
  </si>
  <si>
    <t>T/Td</t>
  </si>
  <si>
    <t>CanEX-SM10 Flight Notes</t>
  </si>
  <si>
    <t>point</t>
  </si>
  <si>
    <t>KEN30</t>
  </si>
  <si>
    <t>Local time = UTC - 6</t>
  </si>
  <si>
    <t>FLIGHT 1</t>
  </si>
  <si>
    <t>Flight Segment 
Description</t>
  </si>
  <si>
    <t>Segment Length (km)</t>
  </si>
  <si>
    <t>Start Latitude (N)</t>
  </si>
  <si>
    <t>Start Longitude (W)</t>
  </si>
  <si>
    <t>Name</t>
  </si>
  <si>
    <t>End Latitude (N)</t>
  </si>
  <si>
    <t>End Longitude (W)</t>
  </si>
  <si>
    <t>Segment Air Time</t>
  </si>
  <si>
    <t>Nautical Mile Offset</t>
  </si>
  <si>
    <t>Desired Alt. above gnd (ft)</t>
  </si>
  <si>
    <t>terrain 
altitude (m)</t>
  </si>
  <si>
    <t>terrain 
altitude (ft)</t>
  </si>
  <si>
    <t>GPSAlt
(ft)</t>
  </si>
  <si>
    <t>GPSAlt
(m)</t>
  </si>
  <si>
    <t>YXE to CKJ4</t>
  </si>
  <si>
    <t>YXE</t>
  </si>
  <si>
    <t>CKJ4</t>
  </si>
  <si>
    <t>-</t>
  </si>
  <si>
    <t>CKJ4 to KEN01</t>
  </si>
  <si>
    <t>KEN01</t>
  </si>
  <si>
    <t>KEN01 to KEN02</t>
  </si>
  <si>
    <t>KEN02</t>
  </si>
  <si>
    <t xml:space="preserve"> KEN03 to KEN04</t>
  </si>
  <si>
    <t>KEN03</t>
  </si>
  <si>
    <t>KEN04</t>
  </si>
  <si>
    <t xml:space="preserve"> KEN05 to KEN06</t>
  </si>
  <si>
    <t>KEN05</t>
  </si>
  <si>
    <t>KEN06</t>
  </si>
  <si>
    <t xml:space="preserve"> KEN07 to KEN08</t>
  </si>
  <si>
    <t>KEN07</t>
  </si>
  <si>
    <t>KEN08</t>
  </si>
  <si>
    <t xml:space="preserve"> KEN09 to KEN10</t>
  </si>
  <si>
    <t>KEN09</t>
  </si>
  <si>
    <t>KEN10</t>
  </si>
  <si>
    <t xml:space="preserve"> KEN11 to KEN12</t>
  </si>
  <si>
    <t>KEN11</t>
  </si>
  <si>
    <t>KEN12</t>
  </si>
  <si>
    <t xml:space="preserve"> KEN13 to KEN14</t>
  </si>
  <si>
    <t>KEN13</t>
  </si>
  <si>
    <t>KEN14</t>
  </si>
  <si>
    <t xml:space="preserve"> KEN15 to KEN16</t>
  </si>
  <si>
    <t>KEN15</t>
  </si>
  <si>
    <t>KEN16</t>
  </si>
  <si>
    <t xml:space="preserve"> KEN17 to KEN18</t>
  </si>
  <si>
    <t>KEN17</t>
  </si>
  <si>
    <t>KEN18</t>
  </si>
  <si>
    <t>KEN18 to KEN33</t>
  </si>
  <si>
    <t>KEN33</t>
  </si>
  <si>
    <t>descend</t>
  </si>
  <si>
    <t>KEN33 to KEN34</t>
  </si>
  <si>
    <t>KEN34</t>
  </si>
  <si>
    <t>radalt</t>
  </si>
  <si>
    <t>KEN18 to CKJ4</t>
  </si>
  <si>
    <t>CKJ4-YXE</t>
  </si>
  <si>
    <t>FLIGHT 2</t>
  </si>
  <si>
    <t xml:space="preserve"> YXE to CKJ4</t>
  </si>
  <si>
    <t xml:space="preserve"> CKJ4 to KEN09</t>
  </si>
  <si>
    <t>KEN09 to KEN10 *R*</t>
  </si>
  <si>
    <t xml:space="preserve"> KEN19 to KEN20</t>
  </si>
  <si>
    <t>KEN19</t>
  </si>
  <si>
    <t>KEN20</t>
  </si>
  <si>
    <t xml:space="preserve"> KEN21 to KEN22</t>
  </si>
  <si>
    <t>KEN21</t>
  </si>
  <si>
    <t>KEN22</t>
  </si>
  <si>
    <t xml:space="preserve"> KEN23 to KEN24</t>
  </si>
  <si>
    <t>KEN23</t>
  </si>
  <si>
    <t>KEN24</t>
  </si>
  <si>
    <t xml:space="preserve"> KEN25 to KEN26</t>
  </si>
  <si>
    <t>KEN25</t>
  </si>
  <si>
    <t>KEN26</t>
  </si>
  <si>
    <t xml:space="preserve"> KEN27 to KEN28</t>
  </si>
  <si>
    <t>KEN27</t>
  </si>
  <si>
    <t>KEN28</t>
  </si>
  <si>
    <t xml:space="preserve"> KEN29 to KEN30</t>
  </si>
  <si>
    <t>KEN29</t>
  </si>
  <si>
    <t xml:space="preserve"> KEN31 to KEN32</t>
  </si>
  <si>
    <t>KEN31</t>
  </si>
  <si>
    <t>KEN32</t>
  </si>
  <si>
    <t xml:space="preserve"> KEN30 to KEN33</t>
  </si>
  <si>
    <t xml:space="preserve"> KEN33 to KEN34</t>
  </si>
  <si>
    <t xml:space="preserve"> KEN32 to CKJ4</t>
  </si>
  <si>
    <t xml:space="preserve"> CKJ4 to YXE</t>
  </si>
  <si>
    <t xml:space="preserve"> KEN29 to KEN30 *R*</t>
  </si>
  <si>
    <t>CKJ4 to KEN03</t>
  </si>
  <si>
    <t xml:space="preserve"> KEN34 to CKJ4</t>
  </si>
  <si>
    <t/>
  </si>
  <si>
    <t>offset</t>
  </si>
  <si>
    <t>angle</t>
  </si>
  <si>
    <t>altitude-calc</t>
  </si>
  <si>
    <t>or</t>
  </si>
  <si>
    <t>alt-agl-ft</t>
  </si>
  <si>
    <t>offset-nm-calc</t>
  </si>
  <si>
    <t>at 55 deg</t>
  </si>
  <si>
    <t>at 25 deg</t>
  </si>
  <si>
    <t>swath-km</t>
  </si>
  <si>
    <t>swath-nm</t>
  </si>
  <si>
    <t>Kissman, Bastian</t>
  </si>
  <si>
    <t>Nautical Mile Offset: Flight Path from Swath Centreline</t>
  </si>
  <si>
    <t>NRC Aircraft Flying Heights (ft):</t>
  </si>
  <si>
    <t>NRC Aircraft Flying Heights (m):</t>
  </si>
  <si>
    <t>1.4GHz</t>
  </si>
  <si>
    <t>Approx. IFOV:  (m)                            width x length</t>
  </si>
  <si>
    <t>Distance (m): Flight Path to Footprint Edge</t>
  </si>
  <si>
    <t>Distance (m): Flight Path to Footprint Centre</t>
  </si>
  <si>
    <t>115-182 x 188</t>
  </si>
  <si>
    <t>231-365 x 375</t>
  </si>
  <si>
    <t>346-547 x 563</t>
  </si>
  <si>
    <t>461-729 x 751</t>
  </si>
  <si>
    <t>577-911 x 938</t>
  </si>
  <si>
    <t>692-1094 x 1126</t>
  </si>
  <si>
    <t>808-1276 x 1314</t>
  </si>
  <si>
    <t>923-1458 x 1501</t>
  </si>
  <si>
    <t>1038-1641 x 1689</t>
  </si>
  <si>
    <t>1154-1823 x 1877</t>
  </si>
  <si>
    <t>1269-2005 x 2064</t>
  </si>
  <si>
    <t>1384-2187 x 2252</t>
  </si>
  <si>
    <t>1500-2370 x 2440</t>
  </si>
  <si>
    <t>1615-2552 x 2627</t>
  </si>
  <si>
    <t>1730-2734 x 2815</t>
  </si>
  <si>
    <t>1846-2917 x 3002</t>
  </si>
  <si>
    <t>1961-3099 x 3190</t>
  </si>
  <si>
    <t>2077-3281 x 3378</t>
  </si>
  <si>
    <t>2192-3463 x 3565</t>
  </si>
  <si>
    <t>2307-3646 x 3753</t>
  </si>
  <si>
    <t>2423-3828 x 3941</t>
  </si>
  <si>
    <t>alt (agl)</t>
  </si>
  <si>
    <t>KEN09-KEN10</t>
  </si>
  <si>
    <t>start line</t>
  </si>
  <si>
    <t>wing down 40</t>
  </si>
  <si>
    <t>wing down 60</t>
  </si>
  <si>
    <t>touchdown Hanley</t>
  </si>
  <si>
    <t>date: _________6-Jun-2010b</t>
  </si>
  <si>
    <t>Flight #: ______11</t>
  </si>
  <si>
    <t>take off from Hanley for second flight - still clear blues skies</t>
  </si>
  <si>
    <t>did a short calibration at Hanley with sky shot of 1.4 GHz only</t>
  </si>
  <si>
    <t>DAS time = 16:02:55</t>
  </si>
  <si>
    <t>CKJ4-KEN09</t>
  </si>
  <si>
    <t>start line, 1.2 offset, will try to maintain 7680 radar-alt</t>
  </si>
  <si>
    <t>takeoff Hanley blue skies</t>
  </si>
  <si>
    <t>Watch time = 16:03:40; pump is on</t>
  </si>
  <si>
    <t>-7/-12</t>
  </si>
  <si>
    <t>picture of screen to delineate new flight, then picture of fields</t>
  </si>
  <si>
    <t>video is on mid run</t>
  </si>
  <si>
    <t>end of run, saved image(11-1)</t>
  </si>
  <si>
    <t>start line, 1.2 offset</t>
  </si>
  <si>
    <t>picture of fields</t>
  </si>
  <si>
    <t>KEN19-KEN20</t>
  </si>
  <si>
    <t>end of run, saved image(11-2); a bit more elevated noise, maybe can see little spikes</t>
  </si>
  <si>
    <t>KEN21-KEN22</t>
  </si>
  <si>
    <t>start line, 1.2 offsett, a few clouds starting to appear, but not many</t>
  </si>
  <si>
    <t>picture taken; some RFI in our band, and little spikes on 1.4</t>
  </si>
  <si>
    <t>Sunday</t>
  </si>
  <si>
    <t>x1.5</t>
  </si>
  <si>
    <t>hours</t>
  </si>
  <si>
    <t>x2</t>
  </si>
  <si>
    <t>extended</t>
  </si>
  <si>
    <t>Saturday</t>
  </si>
  <si>
    <t>Tuesday</t>
  </si>
  <si>
    <t>Wednesday</t>
  </si>
  <si>
    <t>Thursday</t>
  </si>
  <si>
    <t>Friday</t>
  </si>
  <si>
    <t>Monday</t>
  </si>
  <si>
    <t>clous starting to build on the box, pixture</t>
  </si>
  <si>
    <t>end of line, sve image(11-3), more RFI than usual</t>
  </si>
  <si>
    <t>KEN23-KEN24</t>
  </si>
  <si>
    <t>end line, save image(11-4)</t>
  </si>
  <si>
    <t>KEN25-KEN26</t>
  </si>
  <si>
    <t>cum</t>
  </si>
  <si>
    <t>picture.more RFI onthis line, can see blips on time trace of 1.4</t>
  </si>
  <si>
    <t>picture of clouds; frequent RFI blips on 1.4 GHz</t>
  </si>
  <si>
    <t>end of line,saving image (11-5)</t>
  </si>
  <si>
    <t>KEN27-KEN28</t>
  </si>
  <si>
    <t>picture of cloud shadows; will probably go through a few clouds on this run</t>
  </si>
  <si>
    <t>much less RFI on 1.4 GHZ this run - because of different direction?</t>
  </si>
  <si>
    <t>through some clouds</t>
  </si>
  <si>
    <t xml:space="preserve">Note that antenna is pointing out opposite window than radiometer, so it is </t>
  </si>
  <si>
    <t>end of line,saving image (11-6) - more than usual RFI</t>
  </si>
  <si>
    <t>picking up the RFI on the eastbound runs, radiometer is the westbound runs</t>
  </si>
  <si>
    <t>start line, immediately getting the little RFI blips on 1.4 GHz as expected</t>
  </si>
  <si>
    <t>KEN29-KEN30</t>
  </si>
  <si>
    <t>picture taken, see some clouds</t>
  </si>
  <si>
    <t>RFI becomes stronger each line closer to the south side</t>
  </si>
  <si>
    <t>end of line, saving image (11-7)</t>
  </si>
  <si>
    <t>KEN31-KEN32</t>
  </si>
  <si>
    <t>start line; CU right from start</t>
  </si>
  <si>
    <t>picture showing Cu shadows</t>
  </si>
  <si>
    <t>lots of bumpy Cu on that run</t>
  </si>
  <si>
    <t>end of line, saving image (11-8)</t>
  </si>
  <si>
    <t>starrt last high altitude run</t>
  </si>
  <si>
    <t>picture of clouds and cloud shadows</t>
  </si>
  <si>
    <t>Paul thinks this is about a late as we can go because of Cu buildups</t>
  </si>
  <si>
    <t>end of line, saving image (11-9)</t>
  </si>
  <si>
    <t>radar-altimeter failed before end of line; got it going again</t>
  </si>
  <si>
    <t>descending for over water runs</t>
  </si>
  <si>
    <t>640 agl</t>
  </si>
  <si>
    <t>water level</t>
  </si>
  <si>
    <t>end water run</t>
  </si>
  <si>
    <t>returning to Hanley for another 1.4 GHz sky calibration and refuel, then transit home</t>
  </si>
  <si>
    <t>and final calibration in Saskatoon</t>
  </si>
  <si>
    <t>1700'</t>
  </si>
  <si>
    <t>RFI 1.4, little blips, at bottom end of the box</t>
  </si>
  <si>
    <t>radar altimeter hung up at end of last run; needed to re-run the run-radaralt script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</si>
</sst>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h:mm:ss;@"/>
    <numFmt numFmtId="170" formatCode="h:mm;@"/>
    <numFmt numFmtId="171" formatCode="&quot;$&quot;#,##0;\-&quot;$&quot;#,##0"/>
    <numFmt numFmtId="172" formatCode="&quot;$&quot;#,##0;[Red]\-&quot;$&quot;#,##0"/>
    <numFmt numFmtId="173" formatCode="&quot;$&quot;#,##0.00;\-&quot;$&quot;#,##0.00"/>
    <numFmt numFmtId="174" formatCode="&quot;$&quot;#,##0.00;[Red]\-&quot;$&quot;#,##0.00"/>
    <numFmt numFmtId="175" formatCode="_-&quot;$&quot;* #,##0_-;\-&quot;$&quot;* #,##0_-;_-&quot;$&quot;* &quot;-&quot;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* #,##0.00_-;\-* #,##0.00_-;_-* &quot;-&quot;??_-;_-@_-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00000"/>
    <numFmt numFmtId="185" formatCode="[$€-2]\ #,##0.00_);[Red]\([$€-2]\ #,##0.00\)"/>
    <numFmt numFmtId="186" formatCode="0.0000000000000"/>
    <numFmt numFmtId="187" formatCode="[$-1009]mmmm\ d\,\ yyyy"/>
    <numFmt numFmtId="188" formatCode="mmm\-yyyy"/>
    <numFmt numFmtId="189" formatCode="[$-409]h:mm:ss\ AM/PM"/>
    <numFmt numFmtId="190" formatCode="[$-409]h:mm\ AM/PM;@"/>
    <numFmt numFmtId="191" formatCode="[$-409]dddd\,\ mmmm\ dd\,\ yyyy"/>
    <numFmt numFmtId="192" formatCode="[$-409]d\-mmm;@"/>
    <numFmt numFmtId="193" formatCode="0.00000000000"/>
    <numFmt numFmtId="194" formatCode="0.0000000000"/>
  </numFmts>
  <fonts count="13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167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 locked="0"/>
    </xf>
    <xf numFmtId="167" fontId="4" fillId="0" borderId="0" xfId="0" applyNumberFormat="1" applyFont="1" applyAlignment="1" applyProtection="1">
      <alignment horizontal="left"/>
      <protection locked="0"/>
    </xf>
    <xf numFmtId="167" fontId="2" fillId="2" borderId="1" xfId="0" applyNumberFormat="1" applyFont="1" applyFill="1" applyBorder="1" applyAlignment="1" applyProtection="1">
      <alignment textRotation="90"/>
      <protection locked="0"/>
    </xf>
    <xf numFmtId="167" fontId="0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4" fillId="0" borderId="2" xfId="0" applyNumberFormat="1" applyFont="1" applyFill="1" applyBorder="1" applyAlignment="1" applyProtection="1" quotePrefix="1">
      <alignment/>
      <protection locked="0"/>
    </xf>
    <xf numFmtId="167" fontId="4" fillId="0" borderId="2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Continuous"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textRotation="90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69" fontId="1" fillId="0" borderId="0" xfId="0" applyNumberFormat="1" applyFont="1" applyAlignment="1" applyProtection="1">
      <alignment horizontal="centerContinuous"/>
      <protection locked="0"/>
    </xf>
    <xf numFmtId="169" fontId="2" fillId="0" borderId="0" xfId="0" applyNumberFormat="1" applyFont="1" applyAlignment="1" applyProtection="1">
      <alignment/>
      <protection locked="0"/>
    </xf>
    <xf numFmtId="169" fontId="4" fillId="0" borderId="0" xfId="0" applyNumberFormat="1" applyFont="1" applyAlignment="1" applyProtection="1">
      <alignment horizontal="left"/>
      <protection locked="0"/>
    </xf>
    <xf numFmtId="169" fontId="2" fillId="2" borderId="3" xfId="0" applyNumberFormat="1" applyFont="1" applyFill="1" applyBorder="1" applyAlignment="1" applyProtection="1">
      <alignment/>
      <protection locked="0"/>
    </xf>
    <xf numFmtId="169" fontId="4" fillId="0" borderId="4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 quotePrefix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169" fontId="4" fillId="0" borderId="5" xfId="0" applyNumberFormat="1" applyFont="1" applyFill="1" applyBorder="1" applyAlignment="1" applyProtection="1">
      <alignment/>
      <protection locked="0"/>
    </xf>
    <xf numFmtId="167" fontId="4" fillId="0" borderId="6" xfId="0" applyNumberFormat="1" applyFont="1" applyFill="1" applyBorder="1" applyAlignment="1" applyProtection="1" quotePrefix="1">
      <alignment/>
      <protection locked="0"/>
    </xf>
    <xf numFmtId="1" fontId="1" fillId="0" borderId="0" xfId="0" applyNumberFormat="1" applyFont="1" applyAlignment="1" applyProtection="1">
      <alignment horizontal="centerContinuous"/>
      <protection locked="0"/>
    </xf>
    <xf numFmtId="1" fontId="2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textRotation="90"/>
      <protection locked="0"/>
    </xf>
    <xf numFmtId="1" fontId="4" fillId="0" borderId="2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9" fontId="7" fillId="2" borderId="7" xfId="0" applyNumberFormat="1" applyFont="1" applyFill="1" applyBorder="1" applyAlignment="1" applyProtection="1">
      <alignment horizontal="center" wrapText="1"/>
      <protection locked="0"/>
    </xf>
    <xf numFmtId="169" fontId="4" fillId="0" borderId="4" xfId="0" applyNumberFormat="1" applyFont="1" applyFill="1" applyBorder="1" applyAlignment="1" applyProtection="1" quotePrefix="1">
      <alignment/>
      <protection locked="0"/>
    </xf>
    <xf numFmtId="167" fontId="4" fillId="0" borderId="0" xfId="0" applyNumberFormat="1" applyFont="1" applyAlignment="1" applyProtection="1" quotePrefix="1">
      <alignment/>
      <protection locked="0"/>
    </xf>
    <xf numFmtId="1" fontId="4" fillId="0" borderId="2" xfId="0" applyNumberFormat="1" applyFont="1" applyFill="1" applyBorder="1" applyAlignment="1" applyProtection="1" quotePrefix="1">
      <alignment/>
      <protection locked="0"/>
    </xf>
    <xf numFmtId="49" fontId="8" fillId="2" borderId="7" xfId="0" applyNumberFormat="1" applyFont="1" applyFill="1" applyBorder="1" applyAlignment="1" applyProtection="1">
      <alignment horizontal="center" wrapText="1"/>
      <protection locked="0"/>
    </xf>
    <xf numFmtId="1" fontId="0" fillId="0" borderId="2" xfId="0" applyNumberFormat="1" applyBorder="1" applyAlignment="1" applyProtection="1">
      <alignment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181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/>
    </xf>
    <xf numFmtId="0" fontId="8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181" fontId="10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168" fontId="10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9" fillId="0" borderId="13" xfId="0" applyFont="1" applyBorder="1" applyAlignment="1">
      <alignment/>
    </xf>
    <xf numFmtId="181" fontId="11" fillId="0" borderId="14" xfId="0" applyNumberFormat="1" applyFont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16" xfId="0" applyNumberFormat="1" applyFont="1" applyFill="1" applyBorder="1" applyAlignment="1" quotePrefix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167" fontId="9" fillId="0" borderId="16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9" fillId="0" borderId="17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2" fontId="4" fillId="0" borderId="19" xfId="0" applyNumberFormat="1" applyFont="1" applyBorder="1" applyAlignment="1">
      <alignment horizontal="center"/>
    </xf>
    <xf numFmtId="168" fontId="4" fillId="0" borderId="19" xfId="0" applyNumberFormat="1" applyFont="1" applyBorder="1" applyAlignment="1">
      <alignment horizontal="center"/>
    </xf>
    <xf numFmtId="168" fontId="10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1" fontId="9" fillId="0" borderId="21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181" fontId="11" fillId="0" borderId="24" xfId="0" applyNumberFormat="1" applyFont="1" applyBorder="1" applyAlignment="1">
      <alignment horizontal="center"/>
    </xf>
    <xf numFmtId="182" fontId="4" fillId="0" borderId="24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8" fontId="4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6" xfId="0" applyNumberFormat="1" applyFont="1" applyFill="1" applyBorder="1" applyAlignment="1" quotePrefix="1">
      <alignment horizontal="center"/>
    </xf>
    <xf numFmtId="0" fontId="9" fillId="0" borderId="26" xfId="0" applyFont="1" applyBorder="1" applyAlignment="1" quotePrefix="1">
      <alignment horizontal="center"/>
    </xf>
    <xf numFmtId="0" fontId="9" fillId="0" borderId="26" xfId="0" applyFont="1" applyBorder="1" applyAlignment="1">
      <alignment/>
    </xf>
    <xf numFmtId="1" fontId="9" fillId="0" borderId="26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8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7" fontId="4" fillId="0" borderId="0" xfId="0" applyNumberFormat="1" applyFont="1" applyAlignment="1">
      <alignment horizontal="center"/>
    </xf>
    <xf numFmtId="2" fontId="4" fillId="0" borderId="2" xfId="0" applyNumberFormat="1" applyFont="1" applyFill="1" applyBorder="1" applyAlignment="1" applyProtection="1">
      <alignment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3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Alignment="1" applyProtection="1" quotePrefix="1">
      <alignment/>
      <protection locked="0"/>
    </xf>
    <xf numFmtId="1" fontId="4" fillId="0" borderId="6" xfId="0" applyNumberFormat="1" applyFont="1" applyFill="1" applyBorder="1" applyAlignment="1" applyProtection="1" quotePrefix="1">
      <alignment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1" fontId="2" fillId="0" borderId="34" xfId="0" applyNumberFormat="1" applyFont="1" applyFill="1" applyBorder="1" applyAlignment="1">
      <alignment horizontal="center" vertical="center" wrapText="1"/>
    </xf>
    <xf numFmtId="1" fontId="0" fillId="0" borderId="30" xfId="0" applyNumberFormat="1" applyBorder="1" applyAlignment="1">
      <alignment vertical="center"/>
    </xf>
    <xf numFmtId="0" fontId="2" fillId="3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cts-internal\field-projects\CRYO&amp;AMSR\CanEx-SM10\Toose-material\finals\BERMS%20Study%20Area%20-%20Flight%20Line%20Coordinates%20-%20April%2026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MS Study Area Box"/>
      <sheetName val="BERMS Study Area XY-D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13"/>
  <sheetViews>
    <sheetView tabSelected="1" workbookViewId="0" topLeftCell="A1">
      <pane xSplit="1" ySplit="5" topLeftCell="B6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0" sqref="B60"/>
    </sheetView>
  </sheetViews>
  <sheetFormatPr defaultColWidth="9.140625" defaultRowHeight="12.75"/>
  <cols>
    <col min="1" max="1" width="8.00390625" style="28" customWidth="1"/>
    <col min="2" max="2" width="5.7109375" style="4" customWidth="1"/>
    <col min="3" max="3" width="6.7109375" style="21" customWidth="1"/>
    <col min="4" max="9" width="3.7109375" style="4" customWidth="1"/>
    <col min="10" max="11" width="5.28125" style="4" customWidth="1"/>
    <col min="12" max="13" width="3.7109375" style="4" customWidth="1"/>
    <col min="14" max="14" width="10.00390625" style="4" customWidth="1"/>
    <col min="15" max="15" width="58.421875" style="5" customWidth="1"/>
    <col min="16" max="20" width="58.8515625" style="0" customWidth="1"/>
    <col min="21" max="22" width="61.7109375" style="0" customWidth="1"/>
    <col min="23" max="23" width="107.57421875" style="0" customWidth="1"/>
  </cols>
  <sheetData>
    <row r="1" spans="1:15" ht="15">
      <c r="A1" s="22" t="s">
        <v>19</v>
      </c>
      <c r="B1" s="35"/>
      <c r="C1" s="1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"/>
    </row>
    <row r="2" spans="1:15" ht="12.75">
      <c r="A2" s="23" t="s">
        <v>1</v>
      </c>
      <c r="B2" s="161" t="s">
        <v>4</v>
      </c>
      <c r="C2" s="1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 t="s">
        <v>155</v>
      </c>
    </row>
    <row r="3" spans="1:15" ht="16.5" customHeight="1">
      <c r="A3" s="24">
        <v>40331.640185185184</v>
      </c>
      <c r="B3" s="37" t="s">
        <v>120</v>
      </c>
      <c r="C3" s="1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 t="s">
        <v>156</v>
      </c>
    </row>
    <row r="4" spans="1:15" ht="13.5" thickBot="1">
      <c r="A4" s="24"/>
      <c r="B4" s="37"/>
      <c r="C4" s="18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"/>
    </row>
    <row r="5" spans="1:15" s="1" customFormat="1" ht="64.5" customHeight="1" thickBot="1">
      <c r="A5" s="25" t="s">
        <v>0</v>
      </c>
      <c r="B5" s="38" t="s">
        <v>149</v>
      </c>
      <c r="C5" s="19" t="s">
        <v>18</v>
      </c>
      <c r="D5" s="38" t="s">
        <v>5</v>
      </c>
      <c r="E5" s="38" t="s">
        <v>6</v>
      </c>
      <c r="F5" s="38" t="s">
        <v>7</v>
      </c>
      <c r="G5" s="38" t="s">
        <v>8</v>
      </c>
      <c r="H5" s="38" t="s">
        <v>9</v>
      </c>
      <c r="I5" s="38" t="s">
        <v>10</v>
      </c>
      <c r="J5" s="38" t="s">
        <v>11</v>
      </c>
      <c r="K5" s="38" t="s">
        <v>12</v>
      </c>
      <c r="L5" s="38" t="s">
        <v>13</v>
      </c>
      <c r="M5" s="38" t="s">
        <v>14</v>
      </c>
      <c r="N5" s="38" t="s">
        <v>20</v>
      </c>
      <c r="O5" s="41" t="s">
        <v>22</v>
      </c>
    </row>
    <row r="6" spans="1:15" ht="12.75">
      <c r="A6" s="26"/>
      <c r="B6" s="44"/>
      <c r="C6" s="31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2" t="s">
        <v>157</v>
      </c>
    </row>
    <row r="7" spans="1:15" ht="12.75">
      <c r="A7" s="26"/>
      <c r="B7" s="44"/>
      <c r="C7" s="3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2" t="s">
        <v>158</v>
      </c>
    </row>
    <row r="8" spans="1:15" ht="12.75">
      <c r="A8" s="26">
        <v>40335.66866898148</v>
      </c>
      <c r="B8" s="44" t="s">
        <v>109</v>
      </c>
      <c r="C8" s="30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2" t="s">
        <v>159</v>
      </c>
    </row>
    <row r="9" spans="1:15" ht="12.75">
      <c r="A9" s="26">
        <v>40335.66916666667</v>
      </c>
      <c r="B9" s="44" t="s">
        <v>109</v>
      </c>
      <c r="C9" s="30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2" t="s">
        <v>163</v>
      </c>
    </row>
    <row r="10" spans="1:16" ht="12.75">
      <c r="A10" s="42">
        <v>40335.67086805555</v>
      </c>
      <c r="B10" s="44" t="s">
        <v>109</v>
      </c>
      <c r="C10" s="30"/>
      <c r="D10" s="39"/>
      <c r="E10" s="39"/>
      <c r="F10" s="39"/>
      <c r="H10" s="46"/>
      <c r="I10" s="46"/>
      <c r="J10" s="39"/>
      <c r="K10" s="39"/>
      <c r="L10" s="39"/>
      <c r="M10" s="39"/>
      <c r="N10" s="39" t="s">
        <v>40</v>
      </c>
      <c r="O10" s="32" t="s">
        <v>162</v>
      </c>
      <c r="P10">
        <v>208</v>
      </c>
    </row>
    <row r="11" spans="1:15" ht="12.75">
      <c r="A11" s="26"/>
      <c r="B11" s="44"/>
      <c r="C11" s="3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 t="s">
        <v>160</v>
      </c>
      <c r="O11" s="32"/>
    </row>
    <row r="12" spans="1:15" ht="12.75">
      <c r="A12" s="26">
        <v>40335.6802662037</v>
      </c>
      <c r="B12" s="44">
        <v>7730</v>
      </c>
      <c r="C12" s="30" t="s">
        <v>164</v>
      </c>
      <c r="D12" s="39">
        <v>272</v>
      </c>
      <c r="E12" s="39">
        <v>259</v>
      </c>
      <c r="F12" s="39">
        <v>275</v>
      </c>
      <c r="G12" s="39">
        <v>263</v>
      </c>
      <c r="H12" s="39">
        <v>279</v>
      </c>
      <c r="I12" s="39">
        <v>269</v>
      </c>
      <c r="J12" s="39">
        <v>295</v>
      </c>
      <c r="K12" s="39">
        <v>220</v>
      </c>
      <c r="L12" s="39">
        <v>242</v>
      </c>
      <c r="M12" s="39">
        <v>213</v>
      </c>
      <c r="N12" s="39" t="s">
        <v>56</v>
      </c>
      <c r="O12" s="32" t="s">
        <v>161</v>
      </c>
    </row>
    <row r="13" spans="1:15" ht="12.75">
      <c r="A13" s="26"/>
      <c r="B13" s="44"/>
      <c r="C13" s="3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 t="s">
        <v>150</v>
      </c>
      <c r="O13" s="32" t="s">
        <v>165</v>
      </c>
    </row>
    <row r="14" spans="1:15" ht="12.75">
      <c r="A14" s="26"/>
      <c r="B14" s="44"/>
      <c r="C14" s="30"/>
      <c r="D14" s="44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2" t="s">
        <v>166</v>
      </c>
    </row>
    <row r="15" spans="1:15" ht="12.75">
      <c r="A15" s="26">
        <v>40335.6934837963</v>
      </c>
      <c r="B15" s="44" t="s">
        <v>109</v>
      </c>
      <c r="C15" s="3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 t="s">
        <v>57</v>
      </c>
      <c r="O15" s="32" t="s">
        <v>167</v>
      </c>
    </row>
    <row r="16" spans="1:15" ht="12.75">
      <c r="A16" s="26">
        <v>40335.69590277778</v>
      </c>
      <c r="B16" s="44">
        <v>7770</v>
      </c>
      <c r="C16" s="30"/>
      <c r="D16" s="39">
        <v>270</v>
      </c>
      <c r="E16" s="39">
        <v>271</v>
      </c>
      <c r="F16" s="39">
        <v>275</v>
      </c>
      <c r="G16" s="39">
        <v>263</v>
      </c>
      <c r="H16" s="39">
        <v>282</v>
      </c>
      <c r="I16" s="39">
        <v>274</v>
      </c>
      <c r="J16" s="39">
        <v>299</v>
      </c>
      <c r="K16" s="39">
        <v>239</v>
      </c>
      <c r="L16" s="39">
        <v>246</v>
      </c>
      <c r="M16" s="39">
        <v>220</v>
      </c>
      <c r="N16" s="39" t="s">
        <v>83</v>
      </c>
      <c r="O16" s="32" t="s">
        <v>168</v>
      </c>
    </row>
    <row r="17" spans="1:15" ht="12.75">
      <c r="A17" s="26">
        <v>40335.69732638889</v>
      </c>
      <c r="B17" s="44" t="s">
        <v>109</v>
      </c>
      <c r="C17" s="30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 t="s">
        <v>170</v>
      </c>
      <c r="O17" s="32" t="s">
        <v>169</v>
      </c>
    </row>
    <row r="18" spans="1:15" ht="12.75">
      <c r="A18" s="26">
        <v>40335.706041666665</v>
      </c>
      <c r="B18" s="44" t="s">
        <v>109</v>
      </c>
      <c r="C18" s="30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 t="s">
        <v>84</v>
      </c>
      <c r="O18" s="32" t="s">
        <v>171</v>
      </c>
    </row>
    <row r="19" spans="1:15" ht="12.75">
      <c r="A19" s="26">
        <v>40335.70762731481</v>
      </c>
      <c r="B19" s="44">
        <v>7640</v>
      </c>
      <c r="C19" s="30"/>
      <c r="D19" s="39">
        <v>268</v>
      </c>
      <c r="E19" s="39">
        <v>253</v>
      </c>
      <c r="F19" s="39">
        <v>273</v>
      </c>
      <c r="G19" s="39">
        <v>260</v>
      </c>
      <c r="H19" s="39">
        <v>280</v>
      </c>
      <c r="I19" s="39">
        <v>271</v>
      </c>
      <c r="J19" s="39">
        <v>296</v>
      </c>
      <c r="K19" s="39">
        <v>235</v>
      </c>
      <c r="L19" s="39">
        <v>242</v>
      </c>
      <c r="M19" s="39">
        <v>213</v>
      </c>
      <c r="N19" s="39" t="s">
        <v>86</v>
      </c>
      <c r="O19" s="32" t="s">
        <v>173</v>
      </c>
    </row>
    <row r="20" spans="1:15" ht="12.75">
      <c r="A20" s="26"/>
      <c r="B20" s="44"/>
      <c r="C20" s="30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 t="s">
        <v>172</v>
      </c>
      <c r="O20" s="32" t="s">
        <v>174</v>
      </c>
    </row>
    <row r="21" spans="1:15" ht="12.75">
      <c r="A21" s="26"/>
      <c r="B21" s="44"/>
      <c r="C21" s="3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2" t="s">
        <v>186</v>
      </c>
    </row>
    <row r="22" spans="1:15" ht="12.75">
      <c r="A22" s="26">
        <v>40335.72063657407</v>
      </c>
      <c r="B22" s="44">
        <v>7700</v>
      </c>
      <c r="C22" s="3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 t="s">
        <v>87</v>
      </c>
      <c r="O22" s="32" t="s">
        <v>187</v>
      </c>
    </row>
    <row r="23" spans="1:15" ht="12.75">
      <c r="A23" s="26">
        <v>40335.7215625</v>
      </c>
      <c r="B23" s="44">
        <v>7670</v>
      </c>
      <c r="C23" s="30"/>
      <c r="D23" s="39">
        <v>268</v>
      </c>
      <c r="E23" s="39">
        <v>250</v>
      </c>
      <c r="F23" s="39">
        <v>276</v>
      </c>
      <c r="G23" s="39">
        <v>263</v>
      </c>
      <c r="H23" s="39">
        <v>284</v>
      </c>
      <c r="I23" s="39">
        <v>275</v>
      </c>
      <c r="J23" s="39">
        <v>298</v>
      </c>
      <c r="K23" s="39">
        <v>243</v>
      </c>
      <c r="L23" s="39">
        <v>250</v>
      </c>
      <c r="M23" s="39">
        <v>223</v>
      </c>
      <c r="N23" s="39" t="s">
        <v>89</v>
      </c>
      <c r="O23" s="32" t="s">
        <v>168</v>
      </c>
    </row>
    <row r="24" spans="1:15" ht="12.75">
      <c r="A24" s="26"/>
      <c r="B24" s="44"/>
      <c r="C24" s="3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 t="s">
        <v>188</v>
      </c>
      <c r="O24" s="32"/>
    </row>
    <row r="25" spans="1:15" ht="12.75">
      <c r="A25" s="26">
        <v>40335.73166666667</v>
      </c>
      <c r="B25" s="44" t="s">
        <v>109</v>
      </c>
      <c r="C25" s="30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 t="s">
        <v>90</v>
      </c>
      <c r="O25" s="32" t="s">
        <v>189</v>
      </c>
    </row>
    <row r="26" spans="1:15" ht="12.75">
      <c r="A26" s="26">
        <v>40335.732986111114</v>
      </c>
      <c r="B26" s="44">
        <v>7620</v>
      </c>
      <c r="C26" s="30"/>
      <c r="D26" s="39">
        <v>269</v>
      </c>
      <c r="E26" s="39">
        <v>250</v>
      </c>
      <c r="F26" s="39">
        <v>272</v>
      </c>
      <c r="G26" s="39">
        <v>256</v>
      </c>
      <c r="H26" s="39">
        <v>280</v>
      </c>
      <c r="I26" s="39">
        <v>269</v>
      </c>
      <c r="J26" s="39">
        <v>295</v>
      </c>
      <c r="K26" s="39">
        <v>229</v>
      </c>
      <c r="L26" s="39">
        <v>244</v>
      </c>
      <c r="M26" s="39">
        <v>217</v>
      </c>
      <c r="N26" s="39" t="s">
        <v>92</v>
      </c>
      <c r="O26" s="32" t="s">
        <v>168</v>
      </c>
    </row>
    <row r="27" spans="1:15" ht="12.75">
      <c r="A27" s="26"/>
      <c r="B27" s="44"/>
      <c r="C27" s="30"/>
      <c r="D27" s="39"/>
      <c r="E27" s="39"/>
      <c r="F27" s="39"/>
      <c r="G27" s="39"/>
      <c r="H27" s="39"/>
      <c r="I27" s="39"/>
      <c r="J27" s="39"/>
      <c r="K27" s="141"/>
      <c r="L27" s="39"/>
      <c r="M27" s="39"/>
      <c r="N27" s="39" t="s">
        <v>190</v>
      </c>
      <c r="O27" s="32" t="s">
        <v>192</v>
      </c>
    </row>
    <row r="28" spans="1:15" ht="12.75">
      <c r="A28" s="26"/>
      <c r="B28" s="44"/>
      <c r="C28" s="3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2" t="s">
        <v>193</v>
      </c>
    </row>
    <row r="29" spans="1:16" s="6" customFormat="1" ht="12" customHeight="1">
      <c r="A29" s="26">
        <v>40335.74625</v>
      </c>
      <c r="B29" s="44">
        <v>7650</v>
      </c>
      <c r="C29" s="31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 t="s">
        <v>93</v>
      </c>
      <c r="O29" s="32" t="s">
        <v>194</v>
      </c>
      <c r="P29" s="6">
        <f>6500*3.28</f>
        <v>21320</v>
      </c>
    </row>
    <row r="30" spans="1:15" ht="12.75">
      <c r="A30" s="26">
        <v>40335.74700231481</v>
      </c>
      <c r="B30" s="44">
        <v>7670</v>
      </c>
      <c r="C30" s="30"/>
      <c r="D30" s="39">
        <v>266</v>
      </c>
      <c r="E30" s="39">
        <v>237</v>
      </c>
      <c r="F30" s="39">
        <v>273</v>
      </c>
      <c r="G30" s="39">
        <v>252</v>
      </c>
      <c r="H30" s="39">
        <v>283</v>
      </c>
      <c r="I30" s="39">
        <v>270</v>
      </c>
      <c r="J30" s="39">
        <v>298</v>
      </c>
      <c r="K30" s="39">
        <v>240</v>
      </c>
      <c r="L30" s="39">
        <v>249</v>
      </c>
      <c r="M30" s="39">
        <v>226</v>
      </c>
      <c r="N30" s="39" t="s">
        <v>95</v>
      </c>
      <c r="O30" s="32" t="s">
        <v>151</v>
      </c>
    </row>
    <row r="31" spans="1:15" ht="12.75">
      <c r="A31" s="26">
        <v>40335.74928240741</v>
      </c>
      <c r="B31" s="44" t="s">
        <v>109</v>
      </c>
      <c r="C31" s="30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 t="s">
        <v>195</v>
      </c>
      <c r="O31" s="32" t="s">
        <v>196</v>
      </c>
    </row>
    <row r="32" spans="1:15" ht="12.75">
      <c r="A32" s="26">
        <v>40335.750972222224</v>
      </c>
      <c r="B32" s="39"/>
      <c r="C32" s="31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2" t="s">
        <v>197</v>
      </c>
    </row>
    <row r="33" spans="1:15" ht="12.75">
      <c r="A33" s="26">
        <v>40335.75362268519</v>
      </c>
      <c r="B33" s="44" t="s">
        <v>109</v>
      </c>
      <c r="C33" s="3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2" t="s">
        <v>198</v>
      </c>
    </row>
    <row r="34" spans="1:15" ht="12.75">
      <c r="A34" s="26"/>
      <c r="B34" s="44"/>
      <c r="C34" s="30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2" t="s">
        <v>199</v>
      </c>
    </row>
    <row r="35" spans="1:15" ht="12.75">
      <c r="A35" s="26"/>
      <c r="B35" s="44"/>
      <c r="C35" s="30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2" t="s">
        <v>201</v>
      </c>
    </row>
    <row r="36" spans="1:15" ht="12.75">
      <c r="A36" s="26">
        <v>40335.75711805555</v>
      </c>
      <c r="B36" s="44" t="s">
        <v>109</v>
      </c>
      <c r="C36" s="3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 t="s">
        <v>96</v>
      </c>
      <c r="O36" s="32" t="s">
        <v>200</v>
      </c>
    </row>
    <row r="37" spans="1:15" ht="12.75">
      <c r="A37" s="26">
        <v>40335.75832175926</v>
      </c>
      <c r="B37" s="44">
        <v>7730</v>
      </c>
      <c r="C37" s="30"/>
      <c r="D37" s="39">
        <v>271</v>
      </c>
      <c r="E37" s="39">
        <v>253</v>
      </c>
      <c r="F37" s="39">
        <v>277</v>
      </c>
      <c r="G37" s="39">
        <v>266</v>
      </c>
      <c r="H37" s="39">
        <v>282</v>
      </c>
      <c r="I37" s="39">
        <v>275</v>
      </c>
      <c r="J37" s="39">
        <v>299</v>
      </c>
      <c r="K37" s="39">
        <v>246</v>
      </c>
      <c r="L37" s="39">
        <v>252</v>
      </c>
      <c r="M37" s="39">
        <v>223</v>
      </c>
      <c r="N37" s="39" t="s">
        <v>98</v>
      </c>
      <c r="O37" s="32" t="s">
        <v>202</v>
      </c>
    </row>
    <row r="38" spans="1:15" ht="12.75">
      <c r="A38" s="26">
        <v>40335.760717592595</v>
      </c>
      <c r="B38" s="44" t="s">
        <v>109</v>
      </c>
      <c r="C38" s="30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 t="s">
        <v>203</v>
      </c>
      <c r="O38" s="32" t="s">
        <v>204</v>
      </c>
    </row>
    <row r="39" spans="1:15" ht="12.75">
      <c r="A39" s="42"/>
      <c r="B39" s="44"/>
      <c r="C39" s="30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2" t="s">
        <v>205</v>
      </c>
    </row>
    <row r="40" spans="1:15" ht="12.75">
      <c r="A40" s="26">
        <v>40335.77133101852</v>
      </c>
      <c r="B40" s="44" t="s">
        <v>109</v>
      </c>
      <c r="C40" s="3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 t="s">
        <v>21</v>
      </c>
      <c r="O40" s="32" t="s">
        <v>206</v>
      </c>
    </row>
    <row r="41" spans="1:15" ht="12.75">
      <c r="A41" s="26">
        <v>40335.772199074076</v>
      </c>
      <c r="B41" s="44">
        <v>7660</v>
      </c>
      <c r="C41" s="30"/>
      <c r="D41" s="39">
        <v>279</v>
      </c>
      <c r="E41" s="39">
        <v>263</v>
      </c>
      <c r="F41" s="39">
        <v>282</v>
      </c>
      <c r="G41" s="39">
        <v>272</v>
      </c>
      <c r="H41" s="39">
        <v>286</v>
      </c>
      <c r="I41" s="39">
        <v>279</v>
      </c>
      <c r="J41" s="39">
        <v>299</v>
      </c>
      <c r="K41" s="39">
        <v>249</v>
      </c>
      <c r="L41" s="39">
        <v>252</v>
      </c>
      <c r="M41" s="39">
        <v>227</v>
      </c>
      <c r="N41" s="39" t="s">
        <v>100</v>
      </c>
      <c r="O41" s="32" t="s">
        <v>208</v>
      </c>
    </row>
    <row r="42" spans="1:15" ht="12.75">
      <c r="A42" s="26">
        <v>40335.775775462964</v>
      </c>
      <c r="B42" s="162" t="s">
        <v>109</v>
      </c>
      <c r="C42" s="30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 t="s">
        <v>207</v>
      </c>
      <c r="O42" s="32" t="s">
        <v>209</v>
      </c>
    </row>
    <row r="43" spans="1:15" ht="12.75">
      <c r="A43" s="26">
        <v>40335.78084490741</v>
      </c>
      <c r="B43" s="44" t="s">
        <v>109</v>
      </c>
      <c r="C43" s="30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2" t="s">
        <v>210</v>
      </c>
    </row>
    <row r="44" spans="1:15" ht="12.75">
      <c r="A44" s="26">
        <v>40335.78221064815</v>
      </c>
      <c r="B44" s="44" t="s">
        <v>109</v>
      </c>
      <c r="C44" s="30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 t="s">
        <v>101</v>
      </c>
      <c r="O44" s="32" t="s">
        <v>211</v>
      </c>
    </row>
    <row r="45" spans="1:15" ht="12.75">
      <c r="A45" s="26">
        <v>40335.78365740741</v>
      </c>
      <c r="B45" s="44" t="s">
        <v>109</v>
      </c>
      <c r="C45" s="30"/>
      <c r="D45" s="39">
        <v>268</v>
      </c>
      <c r="E45" s="39">
        <v>253</v>
      </c>
      <c r="F45" s="39">
        <v>274</v>
      </c>
      <c r="G45" s="39">
        <v>263</v>
      </c>
      <c r="H45" s="39">
        <v>281</v>
      </c>
      <c r="I45" s="39">
        <v>273</v>
      </c>
      <c r="J45" s="39">
        <v>299</v>
      </c>
      <c r="K45" s="39">
        <v>232</v>
      </c>
      <c r="L45" s="39">
        <v>244</v>
      </c>
      <c r="M45" s="39">
        <v>214</v>
      </c>
      <c r="N45" s="39" t="s">
        <v>98</v>
      </c>
      <c r="O45" s="32" t="s">
        <v>212</v>
      </c>
    </row>
    <row r="46" spans="1:15" ht="12.75">
      <c r="A46" s="26">
        <v>40335.790185185186</v>
      </c>
      <c r="B46" s="44" t="s">
        <v>109</v>
      </c>
      <c r="C46" s="3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 t="s">
        <v>203</v>
      </c>
      <c r="O46" s="32" t="s">
        <v>213</v>
      </c>
    </row>
    <row r="47" spans="1:15" ht="12.75">
      <c r="A47" s="26"/>
      <c r="B47" s="44"/>
      <c r="C47" s="3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2" t="s">
        <v>214</v>
      </c>
    </row>
    <row r="48" spans="1:15" ht="12.75">
      <c r="A48" s="26">
        <v>40335.796805555554</v>
      </c>
      <c r="B48" s="44" t="s">
        <v>109</v>
      </c>
      <c r="C48" s="3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 t="s">
        <v>21</v>
      </c>
      <c r="O48" s="32" t="s">
        <v>215</v>
      </c>
    </row>
    <row r="49" spans="1:15" ht="12.75">
      <c r="A49" s="26"/>
      <c r="B49" s="44"/>
      <c r="C49" s="30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2" t="s">
        <v>216</v>
      </c>
    </row>
    <row r="50" spans="1:15" ht="12.75">
      <c r="A50" s="26">
        <v>40335.797939814816</v>
      </c>
      <c r="B50" s="44" t="s">
        <v>109</v>
      </c>
      <c r="C50" s="30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2" t="s">
        <v>217</v>
      </c>
    </row>
    <row r="51" spans="1:15" ht="12.75">
      <c r="A51" s="26">
        <v>40335.79896990741</v>
      </c>
      <c r="B51" s="44" t="s">
        <v>109</v>
      </c>
      <c r="C51" s="30"/>
      <c r="D51" s="39"/>
      <c r="E51" s="39"/>
      <c r="F51" s="39"/>
      <c r="G51" s="39"/>
      <c r="H51" s="39"/>
      <c r="I51" s="39"/>
      <c r="J51" s="39"/>
      <c r="K51" s="39"/>
      <c r="L51" s="39">
        <v>148.7</v>
      </c>
      <c r="M51" s="39">
        <v>140</v>
      </c>
      <c r="N51" s="39" t="s">
        <v>152</v>
      </c>
      <c r="O51" s="32"/>
    </row>
    <row r="52" spans="1:15" ht="12.75">
      <c r="A52" s="26">
        <v>40335.79949074074</v>
      </c>
      <c r="B52" s="44" t="s">
        <v>109</v>
      </c>
      <c r="C52" s="30"/>
      <c r="D52" s="39">
        <v>129.5</v>
      </c>
      <c r="E52" s="39">
        <v>129.2</v>
      </c>
      <c r="F52" s="39">
        <v>154.9</v>
      </c>
      <c r="G52" s="39">
        <v>154.2</v>
      </c>
      <c r="H52" s="39">
        <v>201</v>
      </c>
      <c r="I52" s="39">
        <v>200.1</v>
      </c>
      <c r="J52" s="39">
        <v>242.9</v>
      </c>
      <c r="K52" s="39">
        <v>113.7</v>
      </c>
      <c r="L52" s="39"/>
      <c r="M52" s="39"/>
      <c r="N52" s="39" t="s">
        <v>153</v>
      </c>
      <c r="O52" s="32"/>
    </row>
    <row r="53" spans="1:15" ht="12.75">
      <c r="A53" s="26">
        <v>40335.80045138889</v>
      </c>
      <c r="B53" s="39" t="s">
        <v>218</v>
      </c>
      <c r="C53" s="30"/>
      <c r="D53" s="39">
        <v>173</v>
      </c>
      <c r="E53" s="39">
        <v>100</v>
      </c>
      <c r="F53" s="39">
        <v>197</v>
      </c>
      <c r="G53" s="39">
        <v>118</v>
      </c>
      <c r="H53" s="39">
        <v>237</v>
      </c>
      <c r="I53" s="39">
        <v>167</v>
      </c>
      <c r="J53" s="39">
        <v>256</v>
      </c>
      <c r="K53" s="39">
        <v>79</v>
      </c>
      <c r="L53" s="39">
        <v>171</v>
      </c>
      <c r="M53" s="39">
        <v>132</v>
      </c>
      <c r="N53" s="39" t="s">
        <v>219</v>
      </c>
      <c r="O53" s="32"/>
    </row>
    <row r="54" spans="1:15" ht="12.75">
      <c r="A54" s="42">
        <v>40335.80290509259</v>
      </c>
      <c r="B54" s="44" t="s">
        <v>109</v>
      </c>
      <c r="C54" s="3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2" t="s">
        <v>220</v>
      </c>
    </row>
    <row r="55" spans="1:15" ht="12.75">
      <c r="A55" s="26"/>
      <c r="B55" s="39"/>
      <c r="C55" s="30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2" t="s">
        <v>221</v>
      </c>
    </row>
    <row r="56" spans="1:15" ht="12.75">
      <c r="A56" s="26"/>
      <c r="B56" s="44"/>
      <c r="C56" s="30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2" t="s">
        <v>222</v>
      </c>
    </row>
    <row r="57" spans="1:15" ht="12.75">
      <c r="A57" s="26">
        <v>40335.80435185185</v>
      </c>
      <c r="B57" s="39" t="s">
        <v>223</v>
      </c>
      <c r="C57" s="30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2"/>
    </row>
    <row r="58" spans="1:15" ht="12.75">
      <c r="A58" s="33">
        <v>40335.81358796296</v>
      </c>
      <c r="B58" s="163" t="s">
        <v>109</v>
      </c>
      <c r="C58" s="30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2" t="s">
        <v>154</v>
      </c>
    </row>
    <row r="59" spans="1:15" ht="12.75">
      <c r="A59" s="26"/>
      <c r="B59" s="44"/>
      <c r="C59" s="30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2"/>
    </row>
    <row r="60" spans="1:15" ht="12.75">
      <c r="A60" s="26"/>
      <c r="B60" s="44"/>
      <c r="C60" s="30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2"/>
    </row>
    <row r="61" spans="1:15" ht="12.75">
      <c r="A61" s="26"/>
      <c r="B61" s="44"/>
      <c r="C61" s="30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2"/>
    </row>
    <row r="62" spans="1:15" ht="12.75">
      <c r="A62" s="26"/>
      <c r="B62" s="44"/>
      <c r="C62" s="30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2"/>
    </row>
    <row r="63" spans="1:15" ht="12.75">
      <c r="A63" s="26"/>
      <c r="B63" s="44"/>
      <c r="C63" s="3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2"/>
    </row>
    <row r="64" spans="1:15" ht="12.75">
      <c r="A64" s="26"/>
      <c r="B64" s="44"/>
      <c r="C64" s="3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2"/>
    </row>
    <row r="65" spans="1:15" ht="12.75">
      <c r="A65" s="26"/>
      <c r="B65" s="44"/>
      <c r="C65" s="30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2"/>
    </row>
    <row r="66" spans="1:15" ht="12.75">
      <c r="A66" s="26"/>
      <c r="B66" s="44"/>
      <c r="C66" s="30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2"/>
    </row>
    <row r="67" spans="1:15" ht="12.75">
      <c r="A67" s="26"/>
      <c r="B67" s="44"/>
      <c r="C67" s="30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2"/>
    </row>
    <row r="68" spans="1:15" ht="12.75">
      <c r="A68" s="26"/>
      <c r="B68" s="44"/>
      <c r="C68" s="30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2"/>
    </row>
    <row r="69" spans="1:15" ht="12.75">
      <c r="A69" s="26"/>
      <c r="B69" s="44"/>
      <c r="C69" s="30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2"/>
    </row>
    <row r="70" spans="1:15" ht="12.75">
      <c r="A70" s="26"/>
      <c r="B70" s="44"/>
      <c r="C70" s="30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2"/>
    </row>
    <row r="71" spans="1:15" ht="12.75">
      <c r="A71" s="26"/>
      <c r="B71" s="44"/>
      <c r="C71" s="30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2"/>
    </row>
    <row r="72" spans="1:15" ht="12.75">
      <c r="A72" s="26"/>
      <c r="B72" s="44"/>
      <c r="C72" s="30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2"/>
    </row>
    <row r="73" spans="1:15" ht="12.75">
      <c r="A73" s="26"/>
      <c r="B73" s="44"/>
      <c r="C73" s="30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2"/>
    </row>
    <row r="74" spans="1:15" ht="12.75">
      <c r="A74" s="26"/>
      <c r="B74" s="44"/>
      <c r="C74" s="30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2"/>
    </row>
    <row r="75" spans="1:15" ht="12.75">
      <c r="A75" s="26"/>
      <c r="B75" s="44"/>
      <c r="C75" s="3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2"/>
    </row>
    <row r="76" spans="1:15" ht="12.75">
      <c r="A76" s="26"/>
      <c r="B76" s="44"/>
      <c r="C76" s="3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2"/>
    </row>
    <row r="77" spans="1:15" ht="12.75">
      <c r="A77" s="26"/>
      <c r="B77" s="44"/>
      <c r="C77" s="30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2"/>
    </row>
    <row r="78" spans="1:15" ht="12.75">
      <c r="A78" s="26"/>
      <c r="B78" s="44"/>
      <c r="C78" s="3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2"/>
    </row>
    <row r="79" spans="1:15" ht="12.75">
      <c r="A79" s="26"/>
      <c r="B79" s="44"/>
      <c r="C79" s="30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2"/>
    </row>
    <row r="80" spans="1:15" ht="12.75">
      <c r="A80" s="26"/>
      <c r="B80" s="44"/>
      <c r="C80" s="3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2"/>
    </row>
    <row r="81" spans="1:15" ht="12.75">
      <c r="A81" s="26"/>
      <c r="B81" s="44"/>
      <c r="C81" s="30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2"/>
    </row>
    <row r="82" spans="1:15" ht="12.75">
      <c r="A82" s="26"/>
      <c r="B82" s="44"/>
      <c r="C82" s="30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2"/>
    </row>
    <row r="83" spans="1:15" ht="12.75">
      <c r="A83" s="26"/>
      <c r="B83" s="44"/>
      <c r="C83" s="30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2"/>
    </row>
    <row r="84" spans="1:15" ht="12.75">
      <c r="A84" s="26"/>
      <c r="B84" s="44"/>
      <c r="C84" s="30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2"/>
    </row>
    <row r="85" spans="1:15" ht="12.75">
      <c r="A85" s="26"/>
      <c r="B85" s="44"/>
      <c r="C85" s="30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2"/>
    </row>
    <row r="86" spans="1:15" ht="12.75">
      <c r="A86" s="26"/>
      <c r="B86" s="44"/>
      <c r="C86" s="30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2"/>
    </row>
    <row r="87" spans="1:15" ht="12.75">
      <c r="A87" s="26"/>
      <c r="B87" s="44"/>
      <c r="C87" s="30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2"/>
    </row>
    <row r="88" spans="1:15" ht="18" customHeight="1">
      <c r="A88" s="26"/>
      <c r="B88" s="44"/>
      <c r="C88" s="30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2"/>
    </row>
    <row r="89" spans="1:15" ht="12.75">
      <c r="A89" s="26"/>
      <c r="B89" s="44"/>
      <c r="C89" s="30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9"/>
    </row>
    <row r="90" spans="1:15" ht="12.75">
      <c r="A90" s="26"/>
      <c r="B90" s="44"/>
      <c r="C90" s="30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2"/>
    </row>
    <row r="91" spans="1:15" ht="12.75">
      <c r="A91" s="26"/>
      <c r="B91" s="44"/>
      <c r="C91" s="30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2"/>
    </row>
    <row r="92" spans="1:15" ht="12.75">
      <c r="A92" s="26"/>
      <c r="B92" s="44"/>
      <c r="C92" s="30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2"/>
    </row>
    <row r="93" spans="1:15" ht="12.75">
      <c r="A93" s="26"/>
      <c r="B93" s="44"/>
      <c r="C93" s="30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2"/>
    </row>
    <row r="94" spans="1:15" ht="12.75">
      <c r="A94" s="26"/>
      <c r="B94" s="44"/>
      <c r="C94" s="30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2"/>
    </row>
    <row r="95" spans="1:15" ht="12.75">
      <c r="A95" s="26"/>
      <c r="B95" s="44"/>
      <c r="C95" s="30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2"/>
    </row>
    <row r="96" spans="1:15" ht="12.75">
      <c r="A96" s="26"/>
      <c r="B96" s="44"/>
      <c r="C96" s="30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2"/>
    </row>
    <row r="97" spans="1:15" ht="12.75">
      <c r="A97" s="26"/>
      <c r="B97" s="44"/>
      <c r="C97" s="3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2"/>
    </row>
    <row r="98" spans="1:15" ht="12.75">
      <c r="A98" s="26"/>
      <c r="B98" s="44"/>
      <c r="C98" s="30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2"/>
    </row>
    <row r="99" spans="1:15" ht="12.75">
      <c r="A99" s="26"/>
      <c r="B99" s="44"/>
      <c r="C99" s="30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9"/>
    </row>
    <row r="100" spans="1:15" ht="12.75">
      <c r="A100" s="26"/>
      <c r="B100" s="44"/>
      <c r="C100" s="30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2"/>
    </row>
    <row r="101" spans="1:15" ht="12.75">
      <c r="A101" s="26"/>
      <c r="B101" s="44"/>
      <c r="C101" s="30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2"/>
    </row>
    <row r="102" spans="1:15" ht="12.75">
      <c r="A102" s="26"/>
      <c r="B102" s="44"/>
      <c r="C102" s="30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2"/>
    </row>
    <row r="103" spans="1:15" ht="12.75">
      <c r="A103" s="26"/>
      <c r="B103" s="44"/>
      <c r="C103" s="30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2"/>
    </row>
    <row r="104" spans="1:15" ht="12.75">
      <c r="A104" s="26"/>
      <c r="B104" s="44"/>
      <c r="C104" s="30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2"/>
    </row>
    <row r="105" spans="1:15" ht="12.75">
      <c r="A105" s="26"/>
      <c r="B105" s="44"/>
      <c r="C105" s="30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2"/>
    </row>
    <row r="106" spans="1:15" ht="12.75">
      <c r="A106" s="26"/>
      <c r="B106" s="44"/>
      <c r="C106" s="30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2"/>
    </row>
    <row r="107" spans="1:15" ht="12.75">
      <c r="A107" s="26"/>
      <c r="B107" s="44"/>
      <c r="C107" s="30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2"/>
    </row>
    <row r="108" spans="1:15" ht="12.75">
      <c r="A108" s="26"/>
      <c r="B108" s="44"/>
      <c r="C108" s="30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2"/>
    </row>
    <row r="109" spans="1:15" ht="12.75">
      <c r="A109" s="26"/>
      <c r="B109" s="44"/>
      <c r="C109" s="30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2"/>
    </row>
    <row r="110" spans="1:15" ht="12.75">
      <c r="A110" s="26"/>
      <c r="B110" s="44"/>
      <c r="C110" s="30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2"/>
    </row>
    <row r="111" spans="1:15" ht="12.75">
      <c r="A111" s="26"/>
      <c r="B111" s="44"/>
      <c r="C111" s="30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2"/>
    </row>
    <row r="112" spans="1:15" ht="12.75">
      <c r="A112" s="26"/>
      <c r="B112" s="44"/>
      <c r="C112" s="30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2"/>
    </row>
    <row r="113" spans="1:15" ht="12.75">
      <c r="A113" s="26"/>
      <c r="B113" s="44"/>
      <c r="C113" s="30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2"/>
    </row>
    <row r="114" spans="1:15" ht="12.75">
      <c r="A114" s="26"/>
      <c r="B114" s="44"/>
      <c r="C114" s="30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2"/>
    </row>
    <row r="115" spans="1:15" ht="12.75">
      <c r="A115" s="26"/>
      <c r="B115" s="44"/>
      <c r="C115" s="30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2"/>
    </row>
    <row r="116" spans="1:15" ht="12.75">
      <c r="A116" s="26"/>
      <c r="B116" s="44"/>
      <c r="C116" s="30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2"/>
    </row>
    <row r="117" spans="1:15" ht="12.75">
      <c r="A117" s="26"/>
      <c r="B117" s="44"/>
      <c r="C117" s="30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2"/>
    </row>
    <row r="118" spans="1:15" ht="12.75">
      <c r="A118" s="26"/>
      <c r="B118" s="44"/>
      <c r="C118" s="30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2"/>
    </row>
    <row r="119" spans="1:15" ht="12.75">
      <c r="A119" s="26"/>
      <c r="B119" s="44"/>
      <c r="C119" s="30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2"/>
    </row>
    <row r="120" spans="1:15" ht="12.75">
      <c r="A120" s="26"/>
      <c r="B120" s="44"/>
      <c r="C120" s="30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2"/>
    </row>
    <row r="121" spans="1:15" ht="12.75">
      <c r="A121" s="26"/>
      <c r="B121" s="44"/>
      <c r="C121" s="3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2"/>
    </row>
    <row r="122" spans="1:15" ht="12.75">
      <c r="A122" s="26"/>
      <c r="B122" s="44"/>
      <c r="C122" s="3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2"/>
    </row>
    <row r="123" spans="1:15" ht="12.75">
      <c r="A123" s="26"/>
      <c r="B123" s="44"/>
      <c r="C123" s="30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2"/>
    </row>
    <row r="124" spans="1:15" ht="12.75">
      <c r="A124" s="26"/>
      <c r="B124" s="44"/>
      <c r="C124" s="30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2"/>
    </row>
    <row r="125" spans="1:15" ht="12.75">
      <c r="A125" s="26"/>
      <c r="B125" s="44"/>
      <c r="C125" s="30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2"/>
    </row>
    <row r="126" spans="1:15" ht="12.75">
      <c r="A126" s="26"/>
      <c r="B126" s="44"/>
      <c r="C126" s="30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2"/>
    </row>
    <row r="127" spans="1:15" ht="12.75">
      <c r="A127" s="26"/>
      <c r="B127" s="44"/>
      <c r="C127" s="30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2"/>
    </row>
    <row r="128" spans="1:15" ht="12.75">
      <c r="A128" s="26"/>
      <c r="B128" s="44"/>
      <c r="C128" s="30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2"/>
    </row>
    <row r="129" spans="1:15" ht="12.75">
      <c r="A129" s="26"/>
      <c r="B129" s="44"/>
      <c r="C129" s="30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2"/>
    </row>
    <row r="130" spans="1:15" ht="12.75">
      <c r="A130" s="26"/>
      <c r="B130" s="44"/>
      <c r="C130" s="30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2"/>
    </row>
    <row r="131" spans="1:15" ht="12.75">
      <c r="A131" s="26"/>
      <c r="B131" s="44"/>
      <c r="C131" s="30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2"/>
    </row>
    <row r="132" spans="1:15" ht="12.75">
      <c r="A132" s="26"/>
      <c r="B132" s="44"/>
      <c r="C132" s="30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2"/>
    </row>
    <row r="133" spans="1:15" ht="12.75">
      <c r="A133" s="26"/>
      <c r="B133" s="44"/>
      <c r="C133" s="30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2"/>
    </row>
    <row r="134" spans="1:15" ht="12.75">
      <c r="A134" s="26"/>
      <c r="B134" s="44"/>
      <c r="C134" s="30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2"/>
    </row>
    <row r="135" spans="1:15" ht="12.75">
      <c r="A135" s="26"/>
      <c r="B135" s="44"/>
      <c r="C135" s="30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2"/>
    </row>
    <row r="136" spans="1:15" ht="12.75">
      <c r="A136" s="26"/>
      <c r="B136" s="44"/>
      <c r="C136" s="30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2"/>
    </row>
    <row r="137" spans="1:15" ht="12.75">
      <c r="A137" s="26"/>
      <c r="B137" s="44"/>
      <c r="C137" s="30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2"/>
    </row>
    <row r="138" spans="1:15" ht="12.75">
      <c r="A138" s="26"/>
      <c r="B138" s="44"/>
      <c r="C138" s="30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2"/>
    </row>
    <row r="139" spans="1:15" ht="12.75">
      <c r="A139" s="26"/>
      <c r="B139" s="44"/>
      <c r="C139" s="3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2"/>
    </row>
    <row r="140" spans="1:15" ht="12.75">
      <c r="A140" s="26"/>
      <c r="B140" s="44"/>
      <c r="C140" s="3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2"/>
    </row>
    <row r="141" spans="1:15" ht="12.75">
      <c r="A141" s="26"/>
      <c r="B141" s="44"/>
      <c r="C141" s="3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2"/>
    </row>
    <row r="142" spans="1:15" ht="12.75">
      <c r="A142" s="26"/>
      <c r="B142" s="44"/>
      <c r="C142" s="3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2"/>
    </row>
    <row r="143" spans="1:15" ht="12.75">
      <c r="A143" s="26"/>
      <c r="B143" s="44"/>
      <c r="C143" s="3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2"/>
    </row>
    <row r="144" spans="1:15" ht="12.75">
      <c r="A144" s="26"/>
      <c r="B144" s="44"/>
      <c r="C144" s="3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2"/>
    </row>
    <row r="145" spans="1:15" ht="12.75">
      <c r="A145" s="26"/>
      <c r="B145" s="44"/>
      <c r="C145" s="3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2"/>
    </row>
    <row r="146" spans="1:15" ht="12.75">
      <c r="A146" s="26"/>
      <c r="B146" s="44"/>
      <c r="C146" s="3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2"/>
    </row>
    <row r="147" spans="1:15" ht="12.75">
      <c r="A147" s="26"/>
      <c r="B147" s="44"/>
      <c r="C147" s="30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2"/>
    </row>
    <row r="148" spans="1:15" ht="12.75">
      <c r="A148" s="26"/>
      <c r="B148" s="44"/>
      <c r="C148" s="3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2"/>
    </row>
    <row r="149" spans="1:15" ht="12.75">
      <c r="A149" s="26"/>
      <c r="B149" s="44"/>
      <c r="C149" s="3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2"/>
    </row>
    <row r="150" spans="1:15" ht="12.75">
      <c r="A150" s="26"/>
      <c r="B150" s="44"/>
      <c r="C150" s="3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2"/>
    </row>
    <row r="151" spans="1:15" ht="12.75">
      <c r="A151" s="26"/>
      <c r="B151" s="44"/>
      <c r="C151" s="3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2"/>
    </row>
    <row r="152" spans="1:15" ht="12.75">
      <c r="A152" s="26"/>
      <c r="B152" s="44"/>
      <c r="C152" s="30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2"/>
    </row>
    <row r="153" spans="1:15" ht="12.75">
      <c r="A153" s="26"/>
      <c r="B153" s="44"/>
      <c r="C153" s="30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2"/>
    </row>
    <row r="154" spans="1:15" ht="12.75">
      <c r="A154" s="26"/>
      <c r="B154" s="44"/>
      <c r="C154" s="3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2"/>
    </row>
    <row r="155" spans="1:15" ht="12.75">
      <c r="A155" s="26"/>
      <c r="B155" s="44"/>
      <c r="C155" s="3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2"/>
    </row>
    <row r="156" spans="1:15" ht="12.75">
      <c r="A156" s="26"/>
      <c r="B156" s="44"/>
      <c r="C156" s="30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2"/>
    </row>
    <row r="157" spans="1:15" ht="12.75">
      <c r="A157" s="26"/>
      <c r="B157" s="44"/>
      <c r="C157" s="3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2"/>
    </row>
    <row r="158" spans="1:15" ht="12.75">
      <c r="A158" s="26"/>
      <c r="B158" s="44"/>
      <c r="C158" s="30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2"/>
    </row>
    <row r="159" spans="1:15" ht="12.75">
      <c r="A159" s="26"/>
      <c r="B159" s="44"/>
      <c r="C159" s="30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2"/>
    </row>
    <row r="160" spans="1:15" ht="12.75">
      <c r="A160" s="26"/>
      <c r="B160" s="44"/>
      <c r="C160" s="3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2"/>
    </row>
    <row r="161" spans="1:15" ht="12.75">
      <c r="A161" s="26"/>
      <c r="B161" s="44"/>
      <c r="C161" s="3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2"/>
    </row>
    <row r="162" spans="1:15" ht="12.75">
      <c r="A162" s="26"/>
      <c r="B162" s="44"/>
      <c r="C162" s="3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2"/>
    </row>
    <row r="163" spans="1:15" ht="12.75">
      <c r="A163" s="26"/>
      <c r="B163" s="44"/>
      <c r="C163" s="3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2"/>
    </row>
    <row r="164" spans="1:15" ht="12.75">
      <c r="A164" s="26"/>
      <c r="B164" s="44"/>
      <c r="C164" s="3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2"/>
    </row>
    <row r="165" spans="1:15" ht="12.75">
      <c r="A165" s="26"/>
      <c r="B165" s="44"/>
      <c r="C165" s="3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2"/>
    </row>
    <row r="166" spans="1:15" ht="12.75">
      <c r="A166" s="26"/>
      <c r="B166" s="44"/>
      <c r="C166" s="3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2"/>
    </row>
    <row r="167" spans="1:15" ht="12.75">
      <c r="A167" s="26"/>
      <c r="B167" s="44"/>
      <c r="C167" s="3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2"/>
    </row>
    <row r="168" spans="1:15" ht="12.75">
      <c r="A168" s="26"/>
      <c r="B168" s="44"/>
      <c r="C168" s="3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2"/>
    </row>
    <row r="169" spans="1:15" ht="12.75">
      <c r="A169" s="26"/>
      <c r="B169" s="44"/>
      <c r="C169" s="3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2"/>
    </row>
    <row r="170" spans="1:15" ht="12.75">
      <c r="A170" s="26"/>
      <c r="B170" s="44"/>
      <c r="C170" s="3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2"/>
    </row>
    <row r="171" spans="1:15" ht="12.75">
      <c r="A171" s="26"/>
      <c r="B171" s="44"/>
      <c r="C171" s="3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2"/>
    </row>
    <row r="172" spans="1:15" ht="12.75">
      <c r="A172" s="26"/>
      <c r="B172" s="44"/>
      <c r="C172" s="3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2"/>
    </row>
    <row r="173" spans="1:15" ht="12.75">
      <c r="A173" s="26"/>
      <c r="B173" s="44"/>
      <c r="C173" s="3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2"/>
    </row>
    <row r="174" spans="1:15" ht="12.75">
      <c r="A174" s="26"/>
      <c r="B174" s="44"/>
      <c r="C174" s="3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2"/>
    </row>
    <row r="175" spans="1:15" ht="12.75">
      <c r="A175" s="26"/>
      <c r="B175" s="44"/>
      <c r="C175" s="3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2"/>
    </row>
    <row r="176" spans="1:15" ht="12.75">
      <c r="A176" s="26"/>
      <c r="B176" s="44"/>
      <c r="C176" s="3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2"/>
    </row>
    <row r="177" spans="1:15" ht="12.75">
      <c r="A177" s="26"/>
      <c r="B177" s="44"/>
      <c r="C177" s="30"/>
      <c r="D177" s="39"/>
      <c r="E177" s="39"/>
      <c r="F177" s="39"/>
      <c r="G177" s="39"/>
      <c r="H177" s="39"/>
      <c r="I177" s="39"/>
      <c r="J177" s="44"/>
      <c r="K177" s="39"/>
      <c r="L177" s="39"/>
      <c r="M177" s="39"/>
      <c r="N177" s="39"/>
      <c r="O177" s="32"/>
    </row>
    <row r="178" spans="1:15" ht="12.75">
      <c r="A178" s="26"/>
      <c r="B178" s="44"/>
      <c r="C178" s="3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2"/>
    </row>
    <row r="179" spans="1:15" ht="12.75">
      <c r="A179" s="26"/>
      <c r="B179" s="44"/>
      <c r="C179" s="3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2"/>
    </row>
    <row r="180" spans="1:15" ht="12.75">
      <c r="A180" s="26"/>
      <c r="B180" s="44"/>
      <c r="C180" s="3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2"/>
    </row>
    <row r="181" spans="1:15" ht="12.75">
      <c r="A181" s="26"/>
      <c r="B181" s="44"/>
      <c r="C181" s="3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2"/>
    </row>
    <row r="182" spans="1:15" ht="12.75">
      <c r="A182" s="26"/>
      <c r="B182" s="44"/>
      <c r="C182" s="3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2"/>
    </row>
    <row r="183" spans="1:15" ht="12.75">
      <c r="A183" s="26"/>
      <c r="B183" s="44"/>
      <c r="C183" s="3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2"/>
    </row>
    <row r="184" spans="1:15" ht="12.75">
      <c r="A184" s="26"/>
      <c r="B184" s="44"/>
      <c r="C184" s="3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2"/>
    </row>
    <row r="185" spans="1:15" ht="12.75">
      <c r="A185" s="26"/>
      <c r="B185" s="44"/>
      <c r="C185" s="3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2"/>
    </row>
    <row r="186" spans="1:15" ht="12.75">
      <c r="A186" s="26"/>
      <c r="B186" s="44"/>
      <c r="C186" s="3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2"/>
    </row>
    <row r="187" spans="1:15" ht="12.75">
      <c r="A187" s="26"/>
      <c r="B187" s="44"/>
      <c r="C187" s="3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2"/>
    </row>
    <row r="188" spans="1:15" ht="12.75">
      <c r="A188" s="26"/>
      <c r="B188" s="44"/>
      <c r="C188" s="30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2"/>
    </row>
    <row r="189" spans="1:15" ht="12.75">
      <c r="A189" s="26"/>
      <c r="B189" s="44"/>
      <c r="C189" s="30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2"/>
    </row>
    <row r="190" spans="1:15" ht="12.75">
      <c r="A190" s="26"/>
      <c r="B190" s="44"/>
      <c r="C190" s="30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2"/>
    </row>
    <row r="191" spans="1:15" ht="12.75">
      <c r="A191" s="26"/>
      <c r="B191" s="44"/>
      <c r="C191" s="30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2"/>
    </row>
    <row r="192" spans="1:15" ht="12.75">
      <c r="A192" s="26"/>
      <c r="B192" s="39"/>
      <c r="C192" s="30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2"/>
    </row>
    <row r="193" spans="1:15" ht="12.75">
      <c r="A193" s="26"/>
      <c r="B193" s="44"/>
      <c r="C193" s="30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2"/>
    </row>
    <row r="194" spans="1:15" ht="12.75">
      <c r="A194" s="26"/>
      <c r="B194" s="44"/>
      <c r="C194" s="30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2"/>
    </row>
    <row r="195" spans="1:15" ht="12.75">
      <c r="A195" s="26"/>
      <c r="B195" s="44"/>
      <c r="C195" s="30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2"/>
    </row>
    <row r="196" spans="1:15" ht="12.75">
      <c r="A196" s="26"/>
      <c r="B196" s="44"/>
      <c r="C196" s="30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2"/>
    </row>
    <row r="197" spans="1:15" ht="12.75">
      <c r="A197" s="26"/>
      <c r="B197" s="44"/>
      <c r="C197" s="30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2"/>
    </row>
    <row r="198" spans="1:15" ht="12.75">
      <c r="A198" s="26"/>
      <c r="B198" s="44"/>
      <c r="C198" s="30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2"/>
    </row>
    <row r="199" spans="1:15" ht="12.75">
      <c r="A199" s="26"/>
      <c r="B199" s="44"/>
      <c r="C199" s="30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2"/>
    </row>
    <row r="200" spans="1:15" ht="12.75">
      <c r="A200" s="26"/>
      <c r="B200" s="44"/>
      <c r="C200" s="30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2"/>
    </row>
    <row r="201" spans="1:15" ht="12.75">
      <c r="A201" s="26"/>
      <c r="B201" s="44"/>
      <c r="C201" s="30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2"/>
    </row>
    <row r="202" spans="1:15" ht="12.75">
      <c r="A202" s="26"/>
      <c r="B202" s="44"/>
      <c r="C202" s="30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2"/>
    </row>
    <row r="203" spans="1:15" ht="12.75">
      <c r="A203" s="26"/>
      <c r="B203" s="44"/>
      <c r="C203" s="30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2"/>
    </row>
    <row r="204" spans="1:15" ht="12.75">
      <c r="A204" s="26"/>
      <c r="B204" s="44"/>
      <c r="C204" s="30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2"/>
    </row>
    <row r="205" spans="1:15" ht="12.75">
      <c r="A205" s="26"/>
      <c r="B205" s="44"/>
      <c r="C205" s="30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2"/>
    </row>
    <row r="206" spans="1:15" ht="12.75">
      <c r="A206" s="26"/>
      <c r="B206" s="44"/>
      <c r="C206" s="30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2"/>
    </row>
    <row r="207" spans="1:15" ht="12.75">
      <c r="A207" s="26"/>
      <c r="B207" s="44"/>
      <c r="C207" s="30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2"/>
    </row>
    <row r="208" spans="1:15" ht="12.75">
      <c r="A208" s="26"/>
      <c r="B208" s="44"/>
      <c r="C208" s="30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2"/>
    </row>
    <row r="209" spans="1:15" ht="12.75">
      <c r="A209" s="26"/>
      <c r="B209" s="44"/>
      <c r="C209" s="30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2"/>
    </row>
    <row r="210" spans="1:15" ht="12.75">
      <c r="A210" s="26"/>
      <c r="B210" s="44"/>
      <c r="C210" s="30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2"/>
    </row>
    <row r="211" spans="1:15" ht="12.75">
      <c r="A211" s="26"/>
      <c r="B211" s="44"/>
      <c r="C211" s="30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2"/>
    </row>
    <row r="212" spans="1:15" ht="12.75">
      <c r="A212" s="26"/>
      <c r="B212" s="44"/>
      <c r="C212" s="30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2"/>
    </row>
    <row r="213" spans="1:15" ht="12.75">
      <c r="A213" s="26"/>
      <c r="B213" s="44"/>
      <c r="C213" s="30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2"/>
    </row>
    <row r="214" spans="1:15" ht="12.75">
      <c r="A214" s="26"/>
      <c r="B214" s="44"/>
      <c r="C214" s="30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2"/>
    </row>
    <row r="215" spans="1:15" ht="12.75">
      <c r="A215" s="26"/>
      <c r="B215" s="44"/>
      <c r="C215" s="30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2"/>
    </row>
    <row r="216" spans="1:15" ht="12.75">
      <c r="A216" s="26"/>
      <c r="B216" s="44"/>
      <c r="C216" s="30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2"/>
    </row>
    <row r="217" spans="1:15" ht="12.75">
      <c r="A217" s="26"/>
      <c r="B217" s="39"/>
      <c r="C217" s="30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2"/>
    </row>
    <row r="218" spans="1:15" ht="12.75">
      <c r="A218" s="26"/>
      <c r="B218" s="44"/>
      <c r="C218" s="30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2"/>
    </row>
    <row r="219" spans="1:15" ht="12.75">
      <c r="A219" s="26"/>
      <c r="B219" s="44"/>
      <c r="C219" s="30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2"/>
    </row>
    <row r="220" spans="1:15" ht="12.75">
      <c r="A220" s="26"/>
      <c r="B220" s="44"/>
      <c r="C220" s="30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2"/>
    </row>
    <row r="221" spans="1:15" ht="12.75">
      <c r="A221" s="26"/>
      <c r="B221" s="44"/>
      <c r="C221" s="30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2"/>
    </row>
    <row r="222" spans="1:15" ht="12.75">
      <c r="A222" s="26"/>
      <c r="B222" s="39"/>
      <c r="C222" s="30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2"/>
    </row>
    <row r="223" spans="1:15" ht="12.75">
      <c r="A223" s="26"/>
      <c r="B223" s="39"/>
      <c r="C223" s="30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2"/>
    </row>
    <row r="224" spans="1:15" ht="12.75">
      <c r="A224" s="26"/>
      <c r="B224" s="44"/>
      <c r="C224" s="30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2"/>
    </row>
    <row r="225" spans="1:15" ht="12.75">
      <c r="A225" s="26"/>
      <c r="B225" s="44"/>
      <c r="C225" s="30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2"/>
    </row>
    <row r="226" spans="1:15" ht="12.75">
      <c r="A226" s="26"/>
      <c r="B226" s="44"/>
      <c r="C226" s="30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2"/>
    </row>
    <row r="227" spans="1:15" ht="12.75">
      <c r="A227" s="26"/>
      <c r="B227" s="44"/>
      <c r="C227" s="30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2"/>
    </row>
    <row r="228" spans="1:15" ht="12.75">
      <c r="A228" s="26"/>
      <c r="B228" s="44"/>
      <c r="C228" s="30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2"/>
    </row>
    <row r="229" spans="1:15" ht="12.75">
      <c r="A229" s="26"/>
      <c r="B229" s="39"/>
      <c r="C229" s="30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2"/>
    </row>
    <row r="230" spans="1:15" ht="12.75">
      <c r="A230" s="26"/>
      <c r="B230" s="44"/>
      <c r="C230" s="30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2"/>
    </row>
    <row r="231" spans="1:15" ht="12.75">
      <c r="A231" s="26"/>
      <c r="B231" s="44"/>
      <c r="C231" s="30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2"/>
    </row>
    <row r="232" spans="1:15" ht="12.75">
      <c r="A232" s="26"/>
      <c r="B232" s="44"/>
      <c r="C232" s="30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2"/>
    </row>
    <row r="233" spans="1:15" ht="12.75">
      <c r="A233" s="26"/>
      <c r="B233" s="44"/>
      <c r="C233" s="30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2"/>
    </row>
    <row r="234" spans="1:15" ht="12.75">
      <c r="A234" s="26"/>
      <c r="B234" s="39"/>
      <c r="C234" s="30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2"/>
    </row>
    <row r="235" spans="1:15" ht="12.75">
      <c r="A235" s="26"/>
      <c r="B235" s="44"/>
      <c r="C235" s="30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2"/>
    </row>
    <row r="236" spans="1:15" ht="12.75">
      <c r="A236" s="26"/>
      <c r="B236" s="44"/>
      <c r="C236" s="30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2"/>
    </row>
    <row r="237" spans="1:15" ht="12.75">
      <c r="A237" s="26"/>
      <c r="B237" s="44"/>
      <c r="C237" s="30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2"/>
    </row>
    <row r="238" spans="1:15" ht="12.75">
      <c r="A238" s="26"/>
      <c r="B238" s="44"/>
      <c r="C238" s="30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2"/>
    </row>
    <row r="239" spans="1:15" ht="12.75">
      <c r="A239" s="26"/>
      <c r="B239" s="39"/>
      <c r="C239" s="30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2"/>
    </row>
    <row r="240" spans="1:15" ht="12.75">
      <c r="A240" s="26"/>
      <c r="B240" s="44"/>
      <c r="C240" s="30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2"/>
    </row>
    <row r="241" spans="1:15" ht="12.75">
      <c r="A241" s="26"/>
      <c r="B241" s="44"/>
      <c r="C241" s="30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2"/>
    </row>
    <row r="242" spans="1:15" ht="12.75">
      <c r="A242" s="26"/>
      <c r="B242" s="44"/>
      <c r="C242" s="30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2"/>
    </row>
    <row r="243" spans="1:15" ht="12.75">
      <c r="A243" s="26"/>
      <c r="B243" s="44"/>
      <c r="C243" s="30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2"/>
    </row>
    <row r="244" spans="1:15" ht="12.75">
      <c r="A244" s="26"/>
      <c r="B244" s="39"/>
      <c r="C244" s="30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2"/>
    </row>
    <row r="245" spans="1:15" ht="12.75">
      <c r="A245" s="26"/>
      <c r="B245" s="44"/>
      <c r="C245" s="30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2"/>
    </row>
    <row r="246" spans="1:15" ht="12.75">
      <c r="A246" s="26"/>
      <c r="B246" s="44"/>
      <c r="C246" s="30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2"/>
    </row>
    <row r="247" spans="1:15" ht="12.75">
      <c r="A247" s="26"/>
      <c r="B247" s="44"/>
      <c r="C247" s="30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2"/>
    </row>
    <row r="248" spans="1:15" ht="12.75">
      <c r="A248" s="26"/>
      <c r="B248" s="44"/>
      <c r="C248" s="30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2"/>
    </row>
    <row r="249" spans="1:15" ht="12.75">
      <c r="A249" s="26"/>
      <c r="B249" s="44"/>
      <c r="C249" s="30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2"/>
    </row>
    <row r="250" spans="1:15" ht="12.75">
      <c r="A250" s="26"/>
      <c r="B250" s="44"/>
      <c r="C250" s="30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2"/>
    </row>
    <row r="251" spans="1:15" ht="12.75">
      <c r="A251" s="26"/>
      <c r="B251" s="44"/>
      <c r="C251" s="30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2"/>
    </row>
    <row r="252" spans="1:15" ht="12.75">
      <c r="A252" s="26"/>
      <c r="B252" s="44"/>
      <c r="C252" s="30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2"/>
    </row>
    <row r="253" spans="1:15" ht="12.75">
      <c r="A253" s="26"/>
      <c r="B253" s="44"/>
      <c r="C253" s="30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2"/>
    </row>
    <row r="254" spans="1:15" ht="12.75">
      <c r="A254" s="26"/>
      <c r="B254" s="44"/>
      <c r="C254" s="30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2"/>
    </row>
    <row r="255" spans="1:15" ht="12.75">
      <c r="A255" s="26"/>
      <c r="B255" s="44"/>
      <c r="C255" s="30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2"/>
    </row>
    <row r="256" spans="1:15" ht="12.75">
      <c r="A256" s="26"/>
      <c r="B256" s="44"/>
      <c r="C256" s="30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2"/>
    </row>
    <row r="257" spans="1:15" ht="12.75">
      <c r="A257" s="26"/>
      <c r="B257" s="44"/>
      <c r="C257" s="30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2"/>
    </row>
    <row r="258" spans="1:15" ht="12.75">
      <c r="A258" s="26"/>
      <c r="B258" s="44"/>
      <c r="C258" s="30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2"/>
    </row>
    <row r="259" spans="1:15" ht="12.75">
      <c r="A259" s="26"/>
      <c r="B259" s="44"/>
      <c r="C259" s="30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2"/>
    </row>
    <row r="260" spans="1:15" ht="12.75">
      <c r="A260" s="26"/>
      <c r="B260" s="44"/>
      <c r="C260" s="30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2"/>
    </row>
    <row r="261" spans="1:15" ht="12.75">
      <c r="A261" s="26"/>
      <c r="B261" s="44"/>
      <c r="C261" s="30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2"/>
    </row>
    <row r="262" spans="1:15" ht="12.75">
      <c r="A262" s="26"/>
      <c r="B262" s="44"/>
      <c r="C262" s="30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2"/>
    </row>
    <row r="263" spans="1:15" ht="12.75">
      <c r="A263" s="26"/>
      <c r="B263" s="44"/>
      <c r="C263" s="30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2"/>
    </row>
    <row r="264" spans="1:15" ht="12.75">
      <c r="A264" s="26"/>
      <c r="B264" s="44"/>
      <c r="C264" s="30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2"/>
    </row>
    <row r="265" spans="1:15" ht="12.75">
      <c r="A265" s="26"/>
      <c r="B265" s="44"/>
      <c r="C265" s="30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2"/>
    </row>
    <row r="266" spans="1:15" ht="12.75">
      <c r="A266" s="26"/>
      <c r="B266" s="44"/>
      <c r="C266" s="30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2"/>
    </row>
    <row r="267" spans="1:15" ht="12.75">
      <c r="A267" s="26"/>
      <c r="B267" s="44"/>
      <c r="C267" s="30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2"/>
    </row>
    <row r="268" spans="1:15" ht="12.75">
      <c r="A268" s="26"/>
      <c r="B268" s="44"/>
      <c r="C268" s="30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2"/>
    </row>
    <row r="269" spans="1:15" ht="12.75">
      <c r="A269" s="26"/>
      <c r="B269" s="44"/>
      <c r="C269" s="30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2"/>
    </row>
    <row r="270" spans="1:15" ht="12.75">
      <c r="A270" s="26"/>
      <c r="B270" s="44"/>
      <c r="C270" s="30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2"/>
    </row>
    <row r="271" spans="1:15" ht="12.75">
      <c r="A271" s="26"/>
      <c r="B271" s="44"/>
      <c r="C271" s="30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2"/>
    </row>
    <row r="272" spans="1:15" ht="12.75">
      <c r="A272" s="26"/>
      <c r="B272" s="44"/>
      <c r="C272" s="30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2"/>
    </row>
    <row r="273" spans="1:15" ht="12.75">
      <c r="A273" s="26"/>
      <c r="B273" s="44"/>
      <c r="C273" s="30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2"/>
    </row>
    <row r="274" spans="1:15" ht="12.75">
      <c r="A274" s="26"/>
      <c r="B274" s="44"/>
      <c r="C274" s="30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2"/>
    </row>
    <row r="275" spans="1:15" ht="12.75">
      <c r="A275" s="26"/>
      <c r="B275" s="44"/>
      <c r="C275" s="30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2"/>
    </row>
    <row r="276" spans="1:15" ht="12.75">
      <c r="A276" s="26"/>
      <c r="B276" s="44"/>
      <c r="C276" s="30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2"/>
    </row>
    <row r="277" spans="1:15" ht="12.75">
      <c r="A277" s="26"/>
      <c r="B277" s="44"/>
      <c r="C277" s="30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2"/>
    </row>
    <row r="278" spans="1:15" ht="12.75">
      <c r="A278" s="26"/>
      <c r="B278" s="44"/>
      <c r="C278" s="30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2"/>
    </row>
    <row r="279" spans="1:15" ht="12.75">
      <c r="A279" s="26"/>
      <c r="B279" s="39"/>
      <c r="C279" s="30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2"/>
    </row>
    <row r="280" spans="1:15" ht="12.75">
      <c r="A280" s="26"/>
      <c r="B280" s="44"/>
      <c r="C280" s="30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2"/>
    </row>
    <row r="281" spans="1:15" ht="12.75">
      <c r="A281" s="26"/>
      <c r="B281" s="44"/>
      <c r="C281" s="30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2"/>
    </row>
    <row r="282" spans="1:15" ht="12.75">
      <c r="A282" s="26"/>
      <c r="B282" s="39"/>
      <c r="C282" s="30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2"/>
    </row>
    <row r="283" spans="1:15" ht="12.75">
      <c r="A283" s="26"/>
      <c r="B283" s="39"/>
      <c r="C283" s="30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2"/>
    </row>
    <row r="284" spans="1:15" ht="12.75">
      <c r="A284" s="26"/>
      <c r="B284" s="44"/>
      <c r="C284" s="30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2"/>
    </row>
    <row r="285" spans="1:15" ht="12.75">
      <c r="A285" s="26"/>
      <c r="B285" s="44"/>
      <c r="C285" s="30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2"/>
    </row>
    <row r="286" spans="1:15" ht="12.75">
      <c r="A286" s="26"/>
      <c r="B286" s="39"/>
      <c r="C286" s="30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2"/>
    </row>
    <row r="287" spans="1:15" ht="12.75">
      <c r="A287" s="26"/>
      <c r="B287" s="39"/>
      <c r="C287" s="30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2"/>
    </row>
    <row r="288" spans="1:15" ht="12.75">
      <c r="A288" s="26"/>
      <c r="B288" s="44"/>
      <c r="C288" s="30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2"/>
    </row>
    <row r="289" spans="1:15" ht="12.75">
      <c r="A289" s="26"/>
      <c r="B289" s="39"/>
      <c r="C289" s="30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2"/>
    </row>
    <row r="290" spans="1:15" ht="12.75">
      <c r="A290" s="26"/>
      <c r="B290" s="44"/>
      <c r="C290" s="30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2"/>
    </row>
    <row r="291" spans="1:15" ht="12.75">
      <c r="A291" s="26"/>
      <c r="B291" s="39"/>
      <c r="C291" s="30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2"/>
    </row>
    <row r="292" spans="1:15" ht="12.75">
      <c r="A292" s="26"/>
      <c r="B292" s="39"/>
      <c r="C292" s="30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2"/>
    </row>
    <row r="293" spans="1:15" ht="12.75">
      <c r="A293" s="26"/>
      <c r="B293" s="44"/>
      <c r="C293" s="30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2"/>
    </row>
    <row r="294" spans="1:15" ht="12.75">
      <c r="A294" s="26"/>
      <c r="B294" s="44"/>
      <c r="C294" s="30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2"/>
    </row>
    <row r="295" spans="1:15" ht="12.75">
      <c r="A295" s="26"/>
      <c r="B295" s="39"/>
      <c r="C295" s="30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2"/>
    </row>
    <row r="296" spans="1:15" ht="12.75">
      <c r="A296" s="26"/>
      <c r="B296" s="39"/>
      <c r="C296" s="30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2"/>
    </row>
    <row r="297" spans="1:15" ht="12.75">
      <c r="A297" s="26"/>
      <c r="B297" s="44"/>
      <c r="C297" s="30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2"/>
    </row>
    <row r="298" spans="1:15" ht="12.75">
      <c r="A298" s="26"/>
      <c r="B298" s="44"/>
      <c r="C298" s="30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2"/>
    </row>
    <row r="299" spans="1:15" ht="12.75">
      <c r="A299" s="26"/>
      <c r="B299" s="39"/>
      <c r="C299" s="30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2"/>
    </row>
    <row r="300" spans="1:15" ht="12.75">
      <c r="A300" s="26"/>
      <c r="B300" s="39"/>
      <c r="C300" s="30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2"/>
    </row>
    <row r="301" spans="1:15" ht="12.75">
      <c r="A301" s="26"/>
      <c r="B301" s="44"/>
      <c r="C301" s="30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2"/>
    </row>
    <row r="302" spans="1:15" ht="12.75">
      <c r="A302" s="26"/>
      <c r="B302" s="44"/>
      <c r="C302" s="30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2"/>
    </row>
    <row r="303" spans="1:15" ht="12.75">
      <c r="A303" s="26"/>
      <c r="B303" s="39"/>
      <c r="C303" s="30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2"/>
    </row>
    <row r="304" spans="1:15" ht="12.75">
      <c r="A304" s="26"/>
      <c r="B304" s="39"/>
      <c r="C304" s="30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2"/>
    </row>
    <row r="305" spans="1:15" ht="12.75">
      <c r="A305" s="26"/>
      <c r="B305" s="44"/>
      <c r="C305" s="30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2"/>
    </row>
    <row r="306" spans="1:15" ht="12.75">
      <c r="A306" s="26"/>
      <c r="B306" s="44"/>
      <c r="C306" s="30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2"/>
    </row>
    <row r="307" spans="1:15" ht="12.75">
      <c r="A307" s="26"/>
      <c r="B307" s="39"/>
      <c r="C307" s="30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2"/>
    </row>
    <row r="308" spans="1:15" ht="12.75">
      <c r="A308" s="26"/>
      <c r="B308" s="39"/>
      <c r="C308" s="30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2"/>
    </row>
    <row r="309" spans="1:15" ht="12.75">
      <c r="A309" s="26"/>
      <c r="B309" s="44"/>
      <c r="C309" s="30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2"/>
    </row>
    <row r="310" spans="1:15" ht="12.75">
      <c r="A310" s="26"/>
      <c r="B310" s="44"/>
      <c r="C310" s="30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2"/>
    </row>
    <row r="311" spans="1:15" ht="12.75">
      <c r="A311" s="26"/>
      <c r="B311" s="39"/>
      <c r="C311" s="30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2"/>
    </row>
    <row r="312" spans="1:15" ht="12.75">
      <c r="A312" s="26"/>
      <c r="B312" s="39"/>
      <c r="C312" s="30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2"/>
    </row>
    <row r="313" spans="1:15" ht="12.75">
      <c r="A313" s="26"/>
      <c r="B313" s="39"/>
      <c r="C313" s="30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2"/>
    </row>
    <row r="314" spans="1:15" ht="12.75">
      <c r="A314" s="26"/>
      <c r="B314" s="39"/>
      <c r="C314" s="30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2"/>
    </row>
    <row r="315" spans="1:15" ht="12.75">
      <c r="A315" s="26"/>
      <c r="B315" s="39"/>
      <c r="C315" s="30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2"/>
    </row>
    <row r="316" spans="1:15" ht="12.75">
      <c r="A316" s="26"/>
      <c r="B316" s="39"/>
      <c r="C316" s="30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2"/>
    </row>
    <row r="317" spans="1:15" ht="12.75">
      <c r="A317" s="26"/>
      <c r="B317" s="39"/>
      <c r="C317" s="30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2"/>
    </row>
    <row r="318" spans="1:15" ht="12.75">
      <c r="A318" s="26"/>
      <c r="B318" s="39"/>
      <c r="C318" s="30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2"/>
    </row>
    <row r="319" spans="1:15" ht="12.75">
      <c r="A319" s="26"/>
      <c r="B319" s="39"/>
      <c r="C319" s="30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2"/>
    </row>
    <row r="320" spans="1:15" ht="12.75">
      <c r="A320" s="26"/>
      <c r="B320" s="39"/>
      <c r="C320" s="30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2"/>
    </row>
    <row r="321" spans="1:15" ht="12.75">
      <c r="A321" s="26"/>
      <c r="B321" s="39"/>
      <c r="C321" s="30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2"/>
    </row>
    <row r="322" spans="1:15" ht="12.75">
      <c r="A322" s="26"/>
      <c r="B322" s="39"/>
      <c r="C322" s="30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2"/>
    </row>
    <row r="323" spans="1:15" ht="12.75">
      <c r="A323" s="26"/>
      <c r="B323" s="39"/>
      <c r="C323" s="30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2"/>
    </row>
    <row r="324" spans="1:15" ht="12.75">
      <c r="A324" s="26"/>
      <c r="B324" s="39"/>
      <c r="C324" s="30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2"/>
    </row>
    <row r="325" spans="1:15" ht="12.75">
      <c r="A325" s="26"/>
      <c r="B325" s="39"/>
      <c r="C325" s="30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2"/>
    </row>
    <row r="326" spans="1:15" ht="12.75">
      <c r="A326" s="26"/>
      <c r="B326" s="39"/>
      <c r="C326" s="30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2"/>
    </row>
    <row r="327" spans="1:15" ht="12.75">
      <c r="A327" s="26"/>
      <c r="B327" s="39"/>
      <c r="C327" s="30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2"/>
    </row>
    <row r="328" spans="1:15" ht="12.75">
      <c r="A328" s="26"/>
      <c r="B328" s="39"/>
      <c r="C328" s="30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2"/>
    </row>
    <row r="329" spans="1:15" ht="12.75">
      <c r="A329" s="26"/>
      <c r="B329" s="39"/>
      <c r="C329" s="30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2"/>
    </row>
    <row r="330" spans="1:15" ht="12.75">
      <c r="A330" s="26"/>
      <c r="B330" s="39"/>
      <c r="C330" s="30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2"/>
    </row>
    <row r="331" spans="1:15" ht="12.75">
      <c r="A331" s="26"/>
      <c r="B331" s="39"/>
      <c r="C331" s="30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2"/>
    </row>
    <row r="332" spans="1:15" ht="12.75">
      <c r="A332" s="27"/>
      <c r="B332" s="40"/>
      <c r="C332" s="2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8"/>
    </row>
    <row r="333" spans="1:15" ht="12.75">
      <c r="A333" s="27"/>
      <c r="B333" s="40"/>
      <c r="C333" s="2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8"/>
    </row>
    <row r="334" spans="1:15" ht="12.75">
      <c r="A334" s="27"/>
      <c r="B334" s="40"/>
      <c r="C334" s="2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8"/>
    </row>
    <row r="335" spans="1:15" ht="12.75">
      <c r="A335" s="27"/>
      <c r="B335" s="40"/>
      <c r="C335" s="2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8"/>
    </row>
    <row r="336" spans="1:15" ht="12.75">
      <c r="A336" s="27"/>
      <c r="B336" s="40"/>
      <c r="C336" s="2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8"/>
    </row>
    <row r="337" spans="1:15" ht="12.75">
      <c r="A337" s="27"/>
      <c r="B337" s="40"/>
      <c r="C337" s="2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8"/>
    </row>
    <row r="338" spans="1:15" ht="12.75">
      <c r="A338" s="27"/>
      <c r="B338" s="40"/>
      <c r="C338" s="2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8"/>
    </row>
    <row r="339" spans="1:15" ht="12.75">
      <c r="A339" s="27"/>
      <c r="B339" s="40"/>
      <c r="C339" s="2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8"/>
    </row>
    <row r="340" spans="1:15" ht="12.75">
      <c r="A340" s="27"/>
      <c r="B340" s="40"/>
      <c r="C340" s="2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8"/>
    </row>
    <row r="341" spans="1:15" ht="12.75">
      <c r="A341" s="27"/>
      <c r="B341" s="40"/>
      <c r="C341" s="2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8"/>
    </row>
    <row r="342" spans="1:15" ht="12.75">
      <c r="A342" s="27"/>
      <c r="B342" s="40"/>
      <c r="C342" s="2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8"/>
    </row>
    <row r="343" spans="1:15" ht="12.75">
      <c r="A343" s="27"/>
      <c r="B343" s="40"/>
      <c r="C343" s="2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8"/>
    </row>
    <row r="344" spans="1:15" ht="12.75">
      <c r="A344" s="27"/>
      <c r="B344" s="40"/>
      <c r="C344" s="2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8"/>
    </row>
    <row r="345" spans="1:15" ht="12.75">
      <c r="A345" s="27"/>
      <c r="B345" s="40"/>
      <c r="C345" s="2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8"/>
    </row>
    <row r="346" spans="1:15" ht="12.75">
      <c r="A346" s="27"/>
      <c r="B346" s="40"/>
      <c r="C346" s="2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8"/>
    </row>
    <row r="347" spans="1:15" ht="12.75">
      <c r="A347" s="27"/>
      <c r="B347" s="40"/>
      <c r="C347" s="2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8"/>
    </row>
    <row r="348" spans="1:15" ht="12.75">
      <c r="A348" s="27"/>
      <c r="B348" s="40"/>
      <c r="C348" s="2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8"/>
    </row>
    <row r="349" spans="1:15" ht="12.75">
      <c r="A349" s="27"/>
      <c r="B349" s="40"/>
      <c r="C349" s="2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8"/>
    </row>
    <row r="350" spans="1:15" ht="12.75">
      <c r="A350" s="27"/>
      <c r="B350" s="40"/>
      <c r="C350" s="2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8"/>
    </row>
    <row r="351" spans="1:15" ht="12.75">
      <c r="A351" s="27"/>
      <c r="B351" s="40"/>
      <c r="C351" s="2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8"/>
    </row>
    <row r="352" spans="1:15" ht="12.75">
      <c r="A352" s="27"/>
      <c r="B352" s="40"/>
      <c r="C352" s="2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8"/>
    </row>
    <row r="353" spans="1:15" ht="12.75">
      <c r="A353" s="27"/>
      <c r="B353" s="40"/>
      <c r="C353" s="2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8"/>
    </row>
    <row r="354" spans="1:15" ht="12.75">
      <c r="A354" s="27"/>
      <c r="B354" s="40"/>
      <c r="C354" s="2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8"/>
    </row>
    <row r="355" spans="1:15" ht="12.75">
      <c r="A355" s="27"/>
      <c r="B355" s="40"/>
      <c r="C355" s="2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8"/>
    </row>
    <row r="356" spans="1:15" ht="12.75">
      <c r="A356" s="27"/>
      <c r="B356" s="40"/>
      <c r="C356" s="2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8"/>
    </row>
    <row r="357" spans="1:15" ht="12.75">
      <c r="A357" s="27"/>
      <c r="B357" s="40"/>
      <c r="C357" s="2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8"/>
    </row>
    <row r="358" spans="1:15" ht="12.75">
      <c r="A358" s="27"/>
      <c r="B358" s="40"/>
      <c r="C358" s="2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8"/>
    </row>
    <row r="359" spans="1:15" ht="12.75">
      <c r="A359" s="27"/>
      <c r="B359" s="40"/>
      <c r="C359" s="2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8"/>
    </row>
    <row r="360" spans="1:15" ht="12.75">
      <c r="A360" s="27"/>
      <c r="B360" s="40"/>
      <c r="C360" s="2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8"/>
    </row>
    <row r="361" spans="1:15" ht="12.75">
      <c r="A361" s="27"/>
      <c r="B361" s="40"/>
      <c r="C361" s="2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8"/>
    </row>
    <row r="362" spans="1:15" ht="12.75">
      <c r="A362" s="27"/>
      <c r="B362" s="40"/>
      <c r="C362" s="2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8"/>
    </row>
    <row r="363" spans="1:15" ht="12.75">
      <c r="A363" s="27"/>
      <c r="B363" s="40"/>
      <c r="C363" s="2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8"/>
    </row>
    <row r="364" spans="1:15" ht="12.75">
      <c r="A364" s="27"/>
      <c r="B364" s="40"/>
      <c r="C364" s="2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8"/>
    </row>
    <row r="365" spans="1:15" ht="12.75">
      <c r="A365" s="27"/>
      <c r="B365" s="40"/>
      <c r="C365" s="2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8"/>
    </row>
    <row r="366" spans="1:15" ht="12.75">
      <c r="A366" s="27"/>
      <c r="B366" s="40"/>
      <c r="C366" s="2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8"/>
    </row>
    <row r="367" spans="1:15" ht="12.75">
      <c r="A367" s="27"/>
      <c r="B367" s="40"/>
      <c r="C367" s="2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8"/>
    </row>
    <row r="368" spans="1:15" ht="12.75">
      <c r="A368" s="27"/>
      <c r="B368" s="40"/>
      <c r="C368" s="2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8"/>
    </row>
    <row r="369" spans="1:15" ht="12.75">
      <c r="A369" s="27"/>
      <c r="B369" s="40"/>
      <c r="C369" s="2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8"/>
    </row>
    <row r="370" spans="1:15" ht="12.75">
      <c r="A370" s="27"/>
      <c r="B370" s="40"/>
      <c r="C370" s="2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8"/>
    </row>
    <row r="371" spans="1:15" ht="12.75">
      <c r="A371" s="27"/>
      <c r="B371" s="40"/>
      <c r="C371" s="2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8"/>
    </row>
    <row r="372" spans="1:15" ht="12.75">
      <c r="A372" s="27"/>
      <c r="B372" s="40"/>
      <c r="C372" s="2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8"/>
    </row>
    <row r="373" spans="1:15" ht="12.75">
      <c r="A373" s="27"/>
      <c r="B373" s="40"/>
      <c r="C373" s="2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8"/>
    </row>
    <row r="374" spans="1:15" ht="12.75">
      <c r="A374" s="27"/>
      <c r="B374" s="40"/>
      <c r="C374" s="2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8"/>
    </row>
    <row r="375" spans="1:15" ht="12.75">
      <c r="A375" s="27"/>
      <c r="B375" s="40"/>
      <c r="C375" s="2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8"/>
    </row>
    <row r="376" spans="1:15" ht="12.75">
      <c r="A376" s="27"/>
      <c r="B376" s="40"/>
      <c r="C376" s="2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8"/>
    </row>
    <row r="377" spans="1:15" ht="12.75">
      <c r="A377" s="27"/>
      <c r="B377" s="40"/>
      <c r="C377" s="2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8"/>
    </row>
    <row r="378" spans="1:15" ht="12.75">
      <c r="A378" s="27"/>
      <c r="B378" s="40"/>
      <c r="C378" s="2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8"/>
    </row>
    <row r="379" spans="1:15" ht="12.75">
      <c r="A379" s="27"/>
      <c r="B379" s="40"/>
      <c r="C379" s="2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8"/>
    </row>
    <row r="380" spans="1:15" ht="12.75">
      <c r="A380" s="27"/>
      <c r="B380" s="40"/>
      <c r="C380" s="2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8"/>
    </row>
    <row r="381" spans="1:15" ht="12.75">
      <c r="A381" s="27"/>
      <c r="B381" s="40"/>
      <c r="C381" s="2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8"/>
    </row>
    <row r="382" spans="1:15" ht="12.75">
      <c r="A382" s="27"/>
      <c r="B382" s="40"/>
      <c r="C382" s="2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8"/>
    </row>
    <row r="383" spans="1:15" ht="12.75">
      <c r="A383" s="27"/>
      <c r="B383" s="40"/>
      <c r="C383" s="2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8"/>
    </row>
    <row r="384" spans="1:15" ht="12.75">
      <c r="A384" s="27"/>
      <c r="B384" s="40"/>
      <c r="C384" s="2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8"/>
    </row>
    <row r="385" spans="1:15" ht="12.75">
      <c r="A385" s="27"/>
      <c r="B385" s="40"/>
      <c r="C385" s="2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8"/>
    </row>
    <row r="386" spans="1:15" ht="12.75">
      <c r="A386" s="27"/>
      <c r="B386" s="40"/>
      <c r="C386" s="2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8"/>
    </row>
    <row r="387" spans="1:15" ht="12.75">
      <c r="A387" s="27"/>
      <c r="B387" s="40"/>
      <c r="C387" s="2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8"/>
    </row>
    <row r="388" spans="1:15" ht="12.75">
      <c r="A388" s="27"/>
      <c r="B388" s="40"/>
      <c r="C388" s="2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8"/>
    </row>
    <row r="389" spans="1:15" ht="12.75">
      <c r="A389" s="27"/>
      <c r="B389" s="40"/>
      <c r="C389" s="2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8"/>
    </row>
    <row r="390" spans="1:15" ht="12.75">
      <c r="A390" s="27"/>
      <c r="B390" s="40"/>
      <c r="C390" s="2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8"/>
    </row>
    <row r="391" spans="1:15" ht="12.75">
      <c r="A391" s="27"/>
      <c r="B391" s="40"/>
      <c r="C391" s="2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8"/>
    </row>
    <row r="392" spans="1:15" ht="12.75">
      <c r="A392" s="27"/>
      <c r="B392" s="40"/>
      <c r="C392" s="2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8"/>
    </row>
    <row r="393" spans="1:15" ht="12.75">
      <c r="A393" s="27"/>
      <c r="B393" s="40"/>
      <c r="C393" s="2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8"/>
    </row>
    <row r="394" spans="1:15" ht="12.75">
      <c r="A394" s="27"/>
      <c r="B394" s="40"/>
      <c r="C394" s="2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8"/>
    </row>
    <row r="395" spans="1:15" ht="12.75">
      <c r="A395" s="27"/>
      <c r="B395" s="40"/>
      <c r="C395" s="2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8"/>
    </row>
    <row r="396" spans="1:15" ht="12.75">
      <c r="A396" s="27"/>
      <c r="B396" s="40"/>
      <c r="C396" s="2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8"/>
    </row>
    <row r="397" spans="1:15" ht="12.75">
      <c r="A397" s="27"/>
      <c r="B397" s="40"/>
      <c r="C397" s="2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8"/>
    </row>
    <row r="398" spans="1:15" ht="12.75">
      <c r="A398" s="27"/>
      <c r="B398" s="40"/>
      <c r="C398" s="2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8"/>
    </row>
    <row r="399" spans="1:15" ht="12.75">
      <c r="A399" s="27"/>
      <c r="B399" s="40"/>
      <c r="C399" s="2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8"/>
    </row>
    <row r="400" spans="1:15" ht="12.75">
      <c r="A400" s="27"/>
      <c r="B400" s="40"/>
      <c r="C400" s="2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8"/>
    </row>
    <row r="401" spans="1:15" ht="12.75">
      <c r="A401" s="27"/>
      <c r="B401" s="40"/>
      <c r="C401" s="2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8"/>
    </row>
    <row r="402" spans="1:15" ht="12.75">
      <c r="A402" s="27"/>
      <c r="B402" s="40"/>
      <c r="C402" s="2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8"/>
    </row>
    <row r="403" spans="1:15" ht="12.75">
      <c r="A403" s="27"/>
      <c r="B403" s="40"/>
      <c r="C403" s="2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8"/>
    </row>
    <row r="404" spans="1:15" ht="12.75">
      <c r="A404" s="27"/>
      <c r="B404" s="40"/>
      <c r="C404" s="2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8"/>
    </row>
    <row r="405" spans="1:15" ht="12.75">
      <c r="A405" s="27"/>
      <c r="B405" s="40"/>
      <c r="C405" s="2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8"/>
    </row>
    <row r="406" spans="1:15" ht="12.75">
      <c r="A406" s="27"/>
      <c r="B406" s="40"/>
      <c r="C406" s="2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8"/>
    </row>
    <row r="407" spans="1:15" ht="12.75">
      <c r="A407" s="27"/>
      <c r="B407" s="40"/>
      <c r="C407" s="2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8"/>
    </row>
    <row r="408" spans="1:15" ht="12.75">
      <c r="A408" s="27"/>
      <c r="B408" s="40"/>
      <c r="C408" s="2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8"/>
    </row>
    <row r="409" spans="1:15" ht="12.75">
      <c r="A409" s="27"/>
      <c r="B409" s="40"/>
      <c r="C409" s="2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8"/>
    </row>
    <row r="410" spans="1:15" ht="12.75">
      <c r="A410" s="27"/>
      <c r="B410" s="40"/>
      <c r="C410" s="2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8"/>
    </row>
    <row r="411" spans="1:15" ht="12.75">
      <c r="A411" s="27"/>
      <c r="B411" s="40"/>
      <c r="C411" s="2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8"/>
    </row>
    <row r="412" spans="1:15" ht="12.75">
      <c r="A412" s="27"/>
      <c r="B412" s="40"/>
      <c r="C412" s="2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8"/>
    </row>
    <row r="413" spans="1:15" ht="12.75">
      <c r="A413" s="27"/>
      <c r="B413" s="40"/>
      <c r="C413" s="2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8"/>
    </row>
  </sheetData>
  <sheetProtection sheet="1" objects="1" scenarios="1"/>
  <printOptions/>
  <pageMargins left="0.5" right="0.5" top="0.48" bottom="0.62" header="0.26" footer="0.36"/>
  <pageSetup horizontalDpi="600" verticalDpi="600" orientation="landscape" r:id="rId1"/>
  <headerFooter alignWithMargins="0">
    <oddHeader>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8" sqref="C8"/>
    </sheetView>
  </sheetViews>
  <sheetFormatPr defaultColWidth="9.140625" defaultRowHeight="12.75"/>
  <cols>
    <col min="1" max="1" width="8.00390625" style="28" customWidth="1"/>
    <col min="2" max="2" width="9.00390625" style="13" customWidth="1"/>
    <col min="3" max="3" width="115.8515625" style="5" customWidth="1"/>
    <col min="4" max="13" width="59.7109375" style="0" customWidth="1"/>
  </cols>
  <sheetData>
    <row r="1" spans="1:3" ht="15">
      <c r="A1" s="22" t="s">
        <v>16</v>
      </c>
      <c r="B1" s="7"/>
      <c r="C1" s="2"/>
    </row>
    <row r="2" spans="1:3" ht="12.75">
      <c r="A2" s="23" t="s">
        <v>1</v>
      </c>
      <c r="B2" s="9" t="s">
        <v>4</v>
      </c>
      <c r="C2" s="3" t="str">
        <f>'run-notes'!O2</f>
        <v>date: _________6-Jun-2010b</v>
      </c>
    </row>
    <row r="3" spans="1:3" ht="16.5" customHeight="1">
      <c r="A3" s="24"/>
      <c r="B3" s="10"/>
      <c r="C3" s="3" t="s">
        <v>2</v>
      </c>
    </row>
    <row r="4" spans="1:3" ht="13.5" thickBot="1">
      <c r="A4" s="24"/>
      <c r="B4" s="10"/>
      <c r="C4" s="3" t="s">
        <v>3</v>
      </c>
    </row>
    <row r="5" spans="1:3" s="1" customFormat="1" ht="64.5" customHeight="1" thickBot="1">
      <c r="A5" s="25" t="s">
        <v>0</v>
      </c>
      <c r="B5" s="11" t="s">
        <v>17</v>
      </c>
      <c r="C5" s="45" t="s">
        <v>15</v>
      </c>
    </row>
    <row r="6" spans="1:3" ht="12.75">
      <c r="A6" s="26">
        <v>40335.600694444445</v>
      </c>
      <c r="B6" s="15"/>
      <c r="C6" s="32" t="s">
        <v>224</v>
      </c>
    </row>
    <row r="7" spans="1:3" ht="12.75">
      <c r="A7" s="26"/>
      <c r="B7" s="15"/>
      <c r="C7" s="32" t="s">
        <v>225</v>
      </c>
    </row>
    <row r="8" spans="1:4" ht="12.75">
      <c r="A8" s="26"/>
      <c r="B8" s="14"/>
      <c r="C8" s="32"/>
      <c r="D8">
        <v>208</v>
      </c>
    </row>
    <row r="9" spans="1:3" ht="12.75">
      <c r="A9" s="26"/>
      <c r="B9" s="14"/>
      <c r="C9" s="32"/>
    </row>
    <row r="10" spans="1:3" ht="12.75">
      <c r="A10" s="26"/>
      <c r="B10" s="14"/>
      <c r="C10" s="32"/>
    </row>
    <row r="11" spans="1:3" ht="12.75">
      <c r="A11" s="26"/>
      <c r="B11" s="14"/>
      <c r="C11" s="32"/>
    </row>
    <row r="12" spans="1:3" ht="12.75">
      <c r="A12" s="26"/>
      <c r="B12" s="15"/>
      <c r="C12" s="32"/>
    </row>
    <row r="13" spans="1:3" ht="12.75">
      <c r="A13" s="26"/>
      <c r="B13" s="14"/>
      <c r="C13" s="32"/>
    </row>
    <row r="14" spans="1:3" ht="12.75">
      <c r="A14" s="26"/>
      <c r="B14" s="14" t="s">
        <v>109</v>
      </c>
      <c r="C14" s="32"/>
    </row>
    <row r="15" spans="1:3" ht="12.75">
      <c r="A15" s="26"/>
      <c r="B15" s="14"/>
      <c r="C15" s="32"/>
    </row>
    <row r="16" spans="1:3" ht="12.75">
      <c r="A16" s="26"/>
      <c r="B16" s="14"/>
      <c r="C16" s="32"/>
    </row>
    <row r="17" spans="1:3" ht="12.75">
      <c r="A17" s="26"/>
      <c r="B17" s="14"/>
      <c r="C17" s="32"/>
    </row>
    <row r="18" spans="1:3" ht="12.75">
      <c r="A18" s="26"/>
      <c r="B18" s="14"/>
      <c r="C18" s="32"/>
    </row>
    <row r="19" spans="1:3" ht="12.75">
      <c r="A19" s="26"/>
      <c r="B19" s="14"/>
      <c r="C19" s="32"/>
    </row>
    <row r="20" spans="1:3" ht="12.75">
      <c r="A20" s="26"/>
      <c r="B20" s="14"/>
      <c r="C20" s="32"/>
    </row>
    <row r="21" spans="1:3" ht="12.75">
      <c r="A21" s="26"/>
      <c r="B21" s="14"/>
      <c r="C21" s="32"/>
    </row>
    <row r="22" spans="1:3" ht="12.75">
      <c r="A22" s="26"/>
      <c r="B22" s="14"/>
      <c r="C22" s="32"/>
    </row>
    <row r="23" spans="1:3" ht="12.75">
      <c r="A23" s="26"/>
      <c r="B23" s="14"/>
      <c r="C23" s="32"/>
    </row>
    <row r="24" spans="1:3" ht="12.75">
      <c r="A24" s="26"/>
      <c r="B24" s="14"/>
      <c r="C24" s="32"/>
    </row>
    <row r="25" spans="1:3" ht="12.75">
      <c r="A25" s="26"/>
      <c r="B25" s="14"/>
      <c r="C25" s="32"/>
    </row>
    <row r="26" spans="1:4" s="6" customFormat="1" ht="12" customHeight="1">
      <c r="A26" s="26"/>
      <c r="B26" s="14"/>
      <c r="C26" s="32"/>
      <c r="D26" s="6">
        <f>6500*3.28</f>
        <v>21320</v>
      </c>
    </row>
    <row r="27" spans="1:3" ht="12.75">
      <c r="A27" s="26"/>
      <c r="B27" s="14"/>
      <c r="C27" s="32"/>
    </row>
    <row r="28" spans="1:3" ht="12.75">
      <c r="A28" s="26"/>
      <c r="B28" s="14"/>
      <c r="C28" s="32"/>
    </row>
    <row r="29" spans="1:3" ht="12.75">
      <c r="A29" s="26"/>
      <c r="B29" s="14"/>
      <c r="C29" s="32"/>
    </row>
    <row r="30" spans="1:3" ht="12.75">
      <c r="A30" s="26"/>
      <c r="B30" s="14"/>
      <c r="C30" s="32"/>
    </row>
    <row r="31" spans="1:3" ht="12.75">
      <c r="A31" s="26"/>
      <c r="B31" s="14"/>
      <c r="C31" s="32"/>
    </row>
    <row r="32" spans="1:3" ht="12.75">
      <c r="A32" s="26"/>
      <c r="B32" s="14"/>
      <c r="C32" s="32"/>
    </row>
    <row r="33" spans="1:3" ht="12.75">
      <c r="A33" s="26"/>
      <c r="B33" s="14"/>
      <c r="C33" s="32"/>
    </row>
    <row r="34" spans="1:3" ht="12.75">
      <c r="A34" s="26"/>
      <c r="B34" s="14"/>
      <c r="C34" s="32"/>
    </row>
    <row r="35" spans="1:3" ht="12.75">
      <c r="A35" s="26"/>
      <c r="B35" s="14"/>
      <c r="C35" s="32"/>
    </row>
    <row r="36" spans="1:3" ht="12.75">
      <c r="A36" s="42"/>
      <c r="B36" s="14"/>
      <c r="C36" s="32"/>
    </row>
    <row r="37" spans="1:3" ht="12.75">
      <c r="A37" s="26"/>
      <c r="B37" s="14"/>
      <c r="C37" s="32"/>
    </row>
    <row r="38" spans="1:3" ht="12.75">
      <c r="A38" s="26"/>
      <c r="B38" s="15"/>
      <c r="C38" s="32"/>
    </row>
    <row r="39" spans="1:3" ht="12.75">
      <c r="A39" s="26"/>
      <c r="B39" s="43"/>
      <c r="C39" s="32"/>
    </row>
    <row r="40" spans="1:3" ht="12.75">
      <c r="A40" s="26"/>
      <c r="B40" s="14"/>
      <c r="C40" s="32"/>
    </row>
    <row r="41" spans="1:3" ht="12.75">
      <c r="A41" s="26"/>
      <c r="B41" s="14"/>
      <c r="C41" s="32"/>
    </row>
    <row r="42" spans="1:3" ht="12.75">
      <c r="A42" s="26"/>
      <c r="B42" s="14"/>
      <c r="C42" s="32"/>
    </row>
    <row r="43" spans="1:3" ht="12.75">
      <c r="A43" s="26"/>
      <c r="B43" s="14"/>
      <c r="C43" s="32"/>
    </row>
    <row r="44" spans="1:3" ht="12.75">
      <c r="A44" s="26"/>
      <c r="B44" s="14"/>
      <c r="C44" s="32"/>
    </row>
    <row r="45" spans="1:3" ht="12.75">
      <c r="A45" s="26"/>
      <c r="B45" s="14"/>
      <c r="C45" s="32"/>
    </row>
    <row r="46" spans="1:3" ht="12.75">
      <c r="A46" s="26"/>
      <c r="B46" s="14"/>
      <c r="C46" s="32"/>
    </row>
    <row r="47" spans="1:3" ht="12.75">
      <c r="A47" s="26"/>
      <c r="B47" s="14"/>
      <c r="C47" s="32"/>
    </row>
    <row r="48" spans="1:3" ht="12.75">
      <c r="A48" s="26"/>
      <c r="B48" s="14"/>
      <c r="C48" s="32"/>
    </row>
    <row r="49" spans="1:3" ht="12.75">
      <c r="A49" s="26"/>
      <c r="B49" s="14"/>
      <c r="C49" s="32"/>
    </row>
    <row r="50" spans="1:3" ht="12.75">
      <c r="A50" s="26"/>
      <c r="B50" s="14"/>
      <c r="C50" s="32"/>
    </row>
    <row r="51" spans="1:3" ht="12.75">
      <c r="A51" s="26"/>
      <c r="B51" s="14"/>
      <c r="C51" s="32"/>
    </row>
    <row r="52" spans="1:3" ht="12.75">
      <c r="A52" s="26"/>
      <c r="B52" s="14"/>
      <c r="C52" s="32"/>
    </row>
    <row r="53" spans="1:3" ht="12.75">
      <c r="A53" s="26"/>
      <c r="B53" s="14"/>
      <c r="C53" s="32"/>
    </row>
    <row r="54" spans="1:3" ht="12.75">
      <c r="A54" s="26"/>
      <c r="B54" s="14"/>
      <c r="C54" s="32"/>
    </row>
    <row r="55" spans="1:3" ht="12.75">
      <c r="A55" s="33"/>
      <c r="B55" s="34"/>
      <c r="C55" s="32"/>
    </row>
    <row r="56" spans="1:3" ht="12.75">
      <c r="A56" s="26"/>
      <c r="B56" s="14"/>
      <c r="C56" s="32"/>
    </row>
    <row r="57" spans="1:3" ht="12.75">
      <c r="A57" s="26"/>
      <c r="B57" s="14"/>
      <c r="C57" s="32"/>
    </row>
    <row r="58" spans="1:3" ht="12.75">
      <c r="A58" s="26"/>
      <c r="B58" s="14"/>
      <c r="C58" s="32"/>
    </row>
    <row r="59" spans="1:3" ht="12.75">
      <c r="A59" s="26"/>
      <c r="B59" s="14"/>
      <c r="C59" s="32"/>
    </row>
    <row r="60" spans="1:3" ht="12.75">
      <c r="A60" s="26"/>
      <c r="B60" s="14"/>
      <c r="C60" s="32"/>
    </row>
    <row r="61" spans="1:3" ht="12.75">
      <c r="A61" s="26"/>
      <c r="B61" s="14"/>
      <c r="C61" s="32"/>
    </row>
    <row r="62" spans="1:3" ht="12.75">
      <c r="A62" s="26"/>
      <c r="B62" s="14"/>
      <c r="C62" s="32"/>
    </row>
    <row r="63" spans="1:3" ht="12.75">
      <c r="A63" s="26"/>
      <c r="B63" s="14"/>
      <c r="C63" s="32"/>
    </row>
    <row r="64" spans="1:3" ht="12.75">
      <c r="A64" s="26"/>
      <c r="B64" s="14"/>
      <c r="C64" s="32"/>
    </row>
    <row r="65" spans="1:3" ht="12.75">
      <c r="A65" s="26"/>
      <c r="B65" s="14"/>
      <c r="C65" s="32"/>
    </row>
    <row r="66" spans="1:3" ht="12.75">
      <c r="A66" s="26"/>
      <c r="B66" s="14"/>
      <c r="C66" s="32"/>
    </row>
    <row r="67" spans="1:3" ht="12.75">
      <c r="A67" s="26"/>
      <c r="B67" s="14"/>
      <c r="C67" s="32"/>
    </row>
    <row r="68" spans="1:3" ht="12.75">
      <c r="A68" s="26"/>
      <c r="B68" s="14"/>
      <c r="C68" s="32"/>
    </row>
    <row r="69" spans="1:3" ht="12.75">
      <c r="A69" s="26"/>
      <c r="B69" s="14"/>
      <c r="C69" s="32"/>
    </row>
    <row r="70" spans="1:3" ht="12.75">
      <c r="A70" s="26"/>
      <c r="B70" s="14"/>
      <c r="C70" s="32"/>
    </row>
    <row r="71" spans="1:3" ht="12.75">
      <c r="A71" s="26"/>
      <c r="B71" s="14"/>
      <c r="C71" s="32"/>
    </row>
    <row r="72" spans="1:3" ht="12.75">
      <c r="A72" s="26"/>
      <c r="B72" s="14"/>
      <c r="C72" s="32"/>
    </row>
    <row r="73" spans="1:3" ht="12.75">
      <c r="A73" s="26"/>
      <c r="B73" s="14"/>
      <c r="C73" s="32"/>
    </row>
    <row r="74" spans="1:3" ht="12.75">
      <c r="A74" s="26"/>
      <c r="B74" s="14"/>
      <c r="C74" s="32"/>
    </row>
    <row r="75" spans="1:3" ht="12.75">
      <c r="A75" s="26"/>
      <c r="B75" s="14"/>
      <c r="C75" s="32"/>
    </row>
    <row r="76" spans="1:3" ht="12.75">
      <c r="A76" s="26"/>
      <c r="B76" s="14"/>
      <c r="C76" s="32"/>
    </row>
    <row r="77" spans="1:3" ht="12.75">
      <c r="A77" s="26"/>
      <c r="B77" s="14"/>
      <c r="C77" s="32"/>
    </row>
    <row r="78" spans="1:3" ht="12.75">
      <c r="A78" s="26"/>
      <c r="B78" s="14"/>
      <c r="C78" s="32"/>
    </row>
    <row r="79" spans="1:3" ht="12.75">
      <c r="A79" s="26"/>
      <c r="B79" s="14"/>
      <c r="C79" s="32"/>
    </row>
    <row r="80" spans="1:3" ht="12.75">
      <c r="A80" s="26"/>
      <c r="B80" s="14"/>
      <c r="C80" s="32"/>
    </row>
    <row r="81" spans="1:3" ht="12.75">
      <c r="A81" s="26"/>
      <c r="B81" s="14"/>
      <c r="C81" s="32"/>
    </row>
    <row r="82" spans="1:3" ht="12.75">
      <c r="A82" s="26"/>
      <c r="B82" s="14"/>
      <c r="C82" s="32"/>
    </row>
    <row r="83" spans="1:3" ht="12.75">
      <c r="A83" s="26"/>
      <c r="B83" s="14"/>
      <c r="C83" s="32"/>
    </row>
    <row r="84" spans="1:3" ht="12.75">
      <c r="A84" s="26"/>
      <c r="B84" s="14"/>
      <c r="C84" s="32"/>
    </row>
    <row r="85" spans="1:3" ht="18" customHeight="1">
      <c r="A85" s="26"/>
      <c r="B85" s="14"/>
      <c r="C85" s="32"/>
    </row>
    <row r="86" spans="1:3" ht="12.75">
      <c r="A86" s="26"/>
      <c r="B86" s="14"/>
      <c r="C86" s="29"/>
    </row>
    <row r="87" spans="1:3" ht="12.75">
      <c r="A87" s="26"/>
      <c r="B87" s="14"/>
      <c r="C87" s="32"/>
    </row>
    <row r="88" spans="1:3" ht="12.75">
      <c r="A88" s="26"/>
      <c r="B88" s="14"/>
      <c r="C88" s="32"/>
    </row>
    <row r="89" spans="1:3" ht="12.75">
      <c r="A89" s="26"/>
      <c r="B89" s="14"/>
      <c r="C89" s="32"/>
    </row>
    <row r="90" spans="1:3" ht="12.75">
      <c r="A90" s="26"/>
      <c r="B90" s="14"/>
      <c r="C90" s="32"/>
    </row>
    <row r="91" spans="1:3" ht="12.75">
      <c r="A91" s="26"/>
      <c r="B91" s="14"/>
      <c r="C91" s="32"/>
    </row>
    <row r="92" spans="1:3" ht="12.75">
      <c r="A92" s="26"/>
      <c r="B92" s="14"/>
      <c r="C92" s="32"/>
    </row>
    <row r="93" spans="1:3" ht="12.75">
      <c r="A93" s="26"/>
      <c r="B93" s="14"/>
      <c r="C93" s="32"/>
    </row>
    <row r="94" spans="1:3" ht="12.75">
      <c r="A94" s="26"/>
      <c r="B94" s="14"/>
      <c r="C94" s="32"/>
    </row>
    <row r="95" spans="1:3" ht="12.75">
      <c r="A95" s="26"/>
      <c r="B95" s="14"/>
      <c r="C95" s="32"/>
    </row>
    <row r="96" spans="1:3" ht="12.75">
      <c r="A96" s="26"/>
      <c r="B96" s="14"/>
      <c r="C96" s="29"/>
    </row>
    <row r="97" spans="1:3" ht="12.75">
      <c r="A97" s="26"/>
      <c r="B97" s="14"/>
      <c r="C97" s="32"/>
    </row>
    <row r="98" spans="1:3" ht="12.75">
      <c r="A98" s="26"/>
      <c r="B98" s="14"/>
      <c r="C98" s="32"/>
    </row>
    <row r="99" spans="1:3" ht="12.75">
      <c r="A99" s="26"/>
      <c r="B99" s="14"/>
      <c r="C99" s="32"/>
    </row>
    <row r="100" spans="1:3" ht="12.75">
      <c r="A100" s="26"/>
      <c r="B100" s="14"/>
      <c r="C100" s="32"/>
    </row>
    <row r="101" spans="1:3" ht="12.75">
      <c r="A101" s="26"/>
      <c r="B101" s="14"/>
      <c r="C101" s="32"/>
    </row>
    <row r="102" spans="1:3" ht="12.75">
      <c r="A102" s="26"/>
      <c r="B102" s="14"/>
      <c r="C102" s="32"/>
    </row>
    <row r="103" spans="1:3" ht="12.75">
      <c r="A103" s="26"/>
      <c r="B103" s="14"/>
      <c r="C103" s="32"/>
    </row>
    <row r="104" spans="1:3" ht="12.75">
      <c r="A104" s="26"/>
      <c r="B104" s="14"/>
      <c r="C104" s="32"/>
    </row>
    <row r="105" spans="1:3" ht="12.75">
      <c r="A105" s="26"/>
      <c r="B105" s="14"/>
      <c r="C105" s="32"/>
    </row>
    <row r="106" spans="1:3" ht="12.75">
      <c r="A106" s="26"/>
      <c r="B106" s="14"/>
      <c r="C106" s="32"/>
    </row>
    <row r="107" spans="1:3" ht="12.75">
      <c r="A107" s="26"/>
      <c r="B107" s="14"/>
      <c r="C107" s="32"/>
    </row>
    <row r="108" spans="1:3" ht="12.75">
      <c r="A108" s="26"/>
      <c r="B108" s="14"/>
      <c r="C108" s="32"/>
    </row>
    <row r="109" spans="1:3" ht="12.75">
      <c r="A109" s="26"/>
      <c r="B109" s="14"/>
      <c r="C109" s="32"/>
    </row>
    <row r="110" spans="1:3" ht="12.75">
      <c r="A110" s="26"/>
      <c r="B110" s="14"/>
      <c r="C110" s="32"/>
    </row>
    <row r="111" spans="1:3" ht="12.75">
      <c r="A111" s="26"/>
      <c r="B111" s="14"/>
      <c r="C111" s="32"/>
    </row>
    <row r="112" spans="1:3" ht="12.75">
      <c r="A112" s="26"/>
      <c r="B112" s="14"/>
      <c r="C112" s="32"/>
    </row>
    <row r="113" spans="1:3" ht="12.75">
      <c r="A113" s="26"/>
      <c r="B113" s="14"/>
      <c r="C113" s="32"/>
    </row>
    <row r="114" spans="1:3" ht="12.75">
      <c r="A114" s="26"/>
      <c r="B114" s="14"/>
      <c r="C114" s="32"/>
    </row>
    <row r="115" spans="1:3" ht="12.75">
      <c r="A115" s="26"/>
      <c r="B115" s="14"/>
      <c r="C115" s="32"/>
    </row>
    <row r="116" spans="1:3" ht="12.75">
      <c r="A116" s="26"/>
      <c r="B116" s="14"/>
      <c r="C116" s="32"/>
    </row>
    <row r="117" spans="1:3" ht="12.75">
      <c r="A117" s="26"/>
      <c r="B117" s="14"/>
      <c r="C117" s="32"/>
    </row>
    <row r="118" spans="1:3" ht="12.75">
      <c r="A118" s="26"/>
      <c r="B118" s="14"/>
      <c r="C118" s="32"/>
    </row>
    <row r="119" spans="1:3" ht="12.75">
      <c r="A119" s="26"/>
      <c r="B119" s="14"/>
      <c r="C119" s="32"/>
    </row>
    <row r="120" spans="1:3" ht="12.75">
      <c r="A120" s="26"/>
      <c r="B120" s="14"/>
      <c r="C120" s="32"/>
    </row>
    <row r="121" spans="1:3" ht="12.75">
      <c r="A121" s="26"/>
      <c r="B121" s="14"/>
      <c r="C121" s="32"/>
    </row>
    <row r="122" spans="1:3" ht="12.75">
      <c r="A122" s="26"/>
      <c r="B122" s="14"/>
      <c r="C122" s="32"/>
    </row>
    <row r="123" spans="1:3" ht="12.75">
      <c r="A123" s="26"/>
      <c r="B123" s="14"/>
      <c r="C123" s="32"/>
    </row>
    <row r="124" spans="1:3" ht="12.75">
      <c r="A124" s="26"/>
      <c r="B124" s="14"/>
      <c r="C124" s="32"/>
    </row>
    <row r="125" spans="1:3" ht="12.75">
      <c r="A125" s="26"/>
      <c r="B125" s="14"/>
      <c r="C125" s="32"/>
    </row>
    <row r="126" spans="1:3" ht="12.75">
      <c r="A126" s="26"/>
      <c r="B126" s="14"/>
      <c r="C126" s="32"/>
    </row>
    <row r="127" spans="1:3" ht="12.75">
      <c r="A127" s="26"/>
      <c r="B127" s="14"/>
      <c r="C127" s="32"/>
    </row>
    <row r="128" spans="1:3" ht="12.75">
      <c r="A128" s="26"/>
      <c r="B128" s="14"/>
      <c r="C128" s="32"/>
    </row>
    <row r="129" spans="1:3" ht="12.75">
      <c r="A129" s="26"/>
      <c r="B129" s="14"/>
      <c r="C129" s="32"/>
    </row>
    <row r="130" spans="1:3" ht="12.75">
      <c r="A130" s="26"/>
      <c r="B130" s="14"/>
      <c r="C130" s="32"/>
    </row>
    <row r="131" spans="1:3" ht="12.75">
      <c r="A131" s="26"/>
      <c r="B131" s="14"/>
      <c r="C131" s="32"/>
    </row>
    <row r="132" spans="1:3" ht="12.75">
      <c r="A132" s="26"/>
      <c r="B132" s="14"/>
      <c r="C132" s="32"/>
    </row>
    <row r="133" spans="1:3" ht="12.75">
      <c r="A133" s="26"/>
      <c r="B133" s="14"/>
      <c r="C133" s="32"/>
    </row>
    <row r="134" spans="1:3" ht="12.75">
      <c r="A134" s="26"/>
      <c r="B134" s="14"/>
      <c r="C134" s="32"/>
    </row>
    <row r="135" spans="1:3" ht="12.75">
      <c r="A135" s="26"/>
      <c r="B135" s="14"/>
      <c r="C135" s="32"/>
    </row>
    <row r="136" spans="1:3" ht="12.75">
      <c r="A136" s="26"/>
      <c r="B136" s="14"/>
      <c r="C136" s="32"/>
    </row>
    <row r="137" spans="1:3" ht="12.75">
      <c r="A137" s="26"/>
      <c r="B137" s="14"/>
      <c r="C137" s="32"/>
    </row>
    <row r="138" spans="1:3" ht="12.75">
      <c r="A138" s="26"/>
      <c r="B138" s="14"/>
      <c r="C138" s="32"/>
    </row>
    <row r="139" spans="1:3" ht="12.75">
      <c r="A139" s="26"/>
      <c r="B139" s="14"/>
      <c r="C139" s="32"/>
    </row>
    <row r="140" spans="1:3" ht="12.75">
      <c r="A140" s="26"/>
      <c r="B140" s="14"/>
      <c r="C140" s="32"/>
    </row>
    <row r="141" spans="1:3" ht="12.75">
      <c r="A141" s="26"/>
      <c r="B141" s="14"/>
      <c r="C141" s="32"/>
    </row>
    <row r="142" spans="1:3" ht="12.75">
      <c r="A142" s="26"/>
      <c r="B142" s="14"/>
      <c r="C142" s="32"/>
    </row>
    <row r="143" spans="1:3" ht="12.75">
      <c r="A143" s="26"/>
      <c r="B143" s="14"/>
      <c r="C143" s="32"/>
    </row>
    <row r="144" spans="1:3" ht="12.75">
      <c r="A144" s="26"/>
      <c r="B144" s="14"/>
      <c r="C144" s="32"/>
    </row>
    <row r="145" spans="1:3" ht="12.75">
      <c r="A145" s="26"/>
      <c r="B145" s="14"/>
      <c r="C145" s="32"/>
    </row>
    <row r="146" spans="1:3" ht="12.75">
      <c r="A146" s="26"/>
      <c r="B146" s="14"/>
      <c r="C146" s="32"/>
    </row>
    <row r="147" spans="1:3" ht="12.75">
      <c r="A147" s="26"/>
      <c r="B147" s="14"/>
      <c r="C147" s="32"/>
    </row>
    <row r="148" spans="1:3" ht="12.75">
      <c r="A148" s="26"/>
      <c r="B148" s="14"/>
      <c r="C148" s="32"/>
    </row>
    <row r="149" spans="1:3" ht="12.75">
      <c r="A149" s="26"/>
      <c r="B149" s="14"/>
      <c r="C149" s="32"/>
    </row>
    <row r="150" spans="1:3" ht="12.75">
      <c r="A150" s="26"/>
      <c r="B150" s="14"/>
      <c r="C150" s="32"/>
    </row>
    <row r="151" spans="1:3" ht="12.75">
      <c r="A151" s="26"/>
      <c r="B151" s="14"/>
      <c r="C151" s="32"/>
    </row>
    <row r="152" spans="1:3" ht="12.75">
      <c r="A152" s="26"/>
      <c r="B152" s="14"/>
      <c r="C152" s="32"/>
    </row>
    <row r="153" spans="1:3" ht="12.75">
      <c r="A153" s="26"/>
      <c r="B153" s="14"/>
      <c r="C153" s="32"/>
    </row>
    <row r="154" spans="1:3" ht="12.75">
      <c r="A154" s="26"/>
      <c r="B154" s="14"/>
      <c r="C154" s="32"/>
    </row>
    <row r="155" spans="1:3" ht="12.75">
      <c r="A155" s="26"/>
      <c r="B155" s="14"/>
      <c r="C155" s="32"/>
    </row>
    <row r="156" spans="1:3" ht="12.75">
      <c r="A156" s="26"/>
      <c r="B156" s="14"/>
      <c r="C156" s="32"/>
    </row>
    <row r="157" spans="1:3" ht="12.75">
      <c r="A157" s="26"/>
      <c r="B157" s="14"/>
      <c r="C157" s="32"/>
    </row>
    <row r="158" spans="1:3" ht="12.75">
      <c r="A158" s="26"/>
      <c r="B158" s="14"/>
      <c r="C158" s="32"/>
    </row>
    <row r="159" spans="1:3" ht="12.75">
      <c r="A159" s="26"/>
      <c r="B159" s="14"/>
      <c r="C159" s="32"/>
    </row>
    <row r="160" spans="1:3" ht="12.75">
      <c r="A160" s="26"/>
      <c r="B160" s="14"/>
      <c r="C160" s="32"/>
    </row>
    <row r="161" spans="1:3" ht="12.75">
      <c r="A161" s="26"/>
      <c r="B161" s="14"/>
      <c r="C161" s="32"/>
    </row>
    <row r="162" spans="1:3" ht="12.75">
      <c r="A162" s="26"/>
      <c r="B162" s="14"/>
      <c r="C162" s="32"/>
    </row>
    <row r="163" spans="1:3" ht="12.75">
      <c r="A163" s="26"/>
      <c r="B163" s="14"/>
      <c r="C163" s="32"/>
    </row>
    <row r="164" spans="1:3" ht="12.75">
      <c r="A164" s="26"/>
      <c r="B164" s="14"/>
      <c r="C164" s="32"/>
    </row>
    <row r="165" spans="1:3" ht="12.75">
      <c r="A165" s="26"/>
      <c r="B165" s="14"/>
      <c r="C165" s="32"/>
    </row>
    <row r="166" spans="1:3" ht="12.75">
      <c r="A166" s="26"/>
      <c r="B166" s="14"/>
      <c r="C166" s="32"/>
    </row>
    <row r="167" spans="1:3" ht="12.75">
      <c r="A167" s="26"/>
      <c r="B167" s="14"/>
      <c r="C167" s="32"/>
    </row>
    <row r="168" spans="1:3" ht="12.75">
      <c r="A168" s="26"/>
      <c r="B168" s="14"/>
      <c r="C168" s="32"/>
    </row>
    <row r="169" spans="1:3" ht="12.75">
      <c r="A169" s="26"/>
      <c r="B169" s="14"/>
      <c r="C169" s="32"/>
    </row>
    <row r="170" spans="1:3" ht="12.75">
      <c r="A170" s="26"/>
      <c r="B170" s="14"/>
      <c r="C170" s="32"/>
    </row>
    <row r="171" spans="1:3" ht="12.75">
      <c r="A171" s="26"/>
      <c r="B171" s="14"/>
      <c r="C171" s="32"/>
    </row>
    <row r="172" spans="1:3" ht="12.75">
      <c r="A172" s="26"/>
      <c r="B172" s="14"/>
      <c r="C172" s="32"/>
    </row>
    <row r="173" spans="1:3" ht="12.75">
      <c r="A173" s="26"/>
      <c r="B173" s="14"/>
      <c r="C173" s="32"/>
    </row>
    <row r="174" spans="1:3" ht="12.75">
      <c r="A174" s="26"/>
      <c r="B174" s="14"/>
      <c r="C174" s="32"/>
    </row>
    <row r="175" spans="1:3" ht="12.75">
      <c r="A175" s="26"/>
      <c r="B175" s="14"/>
      <c r="C175" s="32"/>
    </row>
    <row r="176" spans="1:3" ht="12.75">
      <c r="A176" s="26"/>
      <c r="B176" s="14"/>
      <c r="C176" s="32"/>
    </row>
    <row r="177" spans="1:3" ht="12.75">
      <c r="A177" s="26"/>
      <c r="B177" s="14"/>
      <c r="C177" s="32"/>
    </row>
    <row r="178" spans="1:3" ht="12.75">
      <c r="A178" s="26"/>
      <c r="B178" s="14"/>
      <c r="C178" s="32"/>
    </row>
    <row r="179" spans="1:3" ht="12.75">
      <c r="A179" s="26"/>
      <c r="B179" s="14"/>
      <c r="C179" s="32"/>
    </row>
    <row r="180" spans="1:3" ht="12.75">
      <c r="A180" s="26"/>
      <c r="B180" s="14"/>
      <c r="C180" s="32"/>
    </row>
    <row r="181" spans="1:3" ht="12.75">
      <c r="A181" s="26"/>
      <c r="B181" s="14"/>
      <c r="C181" s="32"/>
    </row>
    <row r="182" spans="1:3" ht="12.75">
      <c r="A182" s="26"/>
      <c r="B182" s="14"/>
      <c r="C182" s="32"/>
    </row>
    <row r="183" spans="1:3" ht="12.75">
      <c r="A183" s="26"/>
      <c r="B183" s="14"/>
      <c r="C183" s="32"/>
    </row>
    <row r="184" spans="1:3" ht="12.75">
      <c r="A184" s="26"/>
      <c r="B184" s="14"/>
      <c r="C184" s="32"/>
    </row>
    <row r="185" spans="1:3" ht="12.75">
      <c r="A185" s="26"/>
      <c r="B185" s="14"/>
      <c r="C185" s="32"/>
    </row>
    <row r="186" spans="1:3" ht="12.75">
      <c r="A186" s="26"/>
      <c r="B186" s="14"/>
      <c r="C186" s="32"/>
    </row>
    <row r="187" spans="1:3" ht="12.75">
      <c r="A187" s="26"/>
      <c r="B187" s="14"/>
      <c r="C187" s="32"/>
    </row>
    <row r="188" spans="1:3" ht="12.75">
      <c r="A188" s="26"/>
      <c r="B188" s="14"/>
      <c r="C188" s="32"/>
    </row>
    <row r="189" spans="1:3" ht="12.75">
      <c r="A189" s="26"/>
      <c r="B189" s="15"/>
      <c r="C189" s="32"/>
    </row>
    <row r="190" spans="1:3" ht="12.75">
      <c r="A190" s="26"/>
      <c r="B190" s="14"/>
      <c r="C190" s="32"/>
    </row>
    <row r="191" spans="1:3" ht="12.75">
      <c r="A191" s="26"/>
      <c r="B191" s="14"/>
      <c r="C191" s="32"/>
    </row>
    <row r="192" spans="1:3" ht="12.75">
      <c r="A192" s="26"/>
      <c r="B192" s="14"/>
      <c r="C192" s="32"/>
    </row>
    <row r="193" spans="1:3" ht="12.75">
      <c r="A193" s="26"/>
      <c r="B193" s="14"/>
      <c r="C193" s="32"/>
    </row>
    <row r="194" spans="1:3" ht="12.75">
      <c r="A194" s="26"/>
      <c r="B194" s="14"/>
      <c r="C194" s="32"/>
    </row>
    <row r="195" spans="1:3" ht="12.75">
      <c r="A195" s="26"/>
      <c r="B195" s="14"/>
      <c r="C195" s="32"/>
    </row>
    <row r="196" spans="1:3" ht="12.75">
      <c r="A196" s="26"/>
      <c r="B196" s="14"/>
      <c r="C196" s="32"/>
    </row>
    <row r="197" spans="1:3" ht="12.75">
      <c r="A197" s="26"/>
      <c r="B197" s="14"/>
      <c r="C197" s="32"/>
    </row>
    <row r="198" spans="1:3" ht="12.75">
      <c r="A198" s="26"/>
      <c r="B198" s="14"/>
      <c r="C198" s="32"/>
    </row>
    <row r="199" spans="1:3" ht="12.75">
      <c r="A199" s="26"/>
      <c r="B199" s="14"/>
      <c r="C199" s="32"/>
    </row>
    <row r="200" spans="1:3" ht="12.75">
      <c r="A200" s="26"/>
      <c r="B200" s="14"/>
      <c r="C200" s="32"/>
    </row>
    <row r="201" spans="1:3" ht="12.75">
      <c r="A201" s="26"/>
      <c r="B201" s="14"/>
      <c r="C201" s="32"/>
    </row>
    <row r="202" spans="1:3" ht="12.75">
      <c r="A202" s="26"/>
      <c r="B202" s="14"/>
      <c r="C202" s="32"/>
    </row>
    <row r="203" spans="1:3" ht="12.75">
      <c r="A203" s="26"/>
      <c r="B203" s="14"/>
      <c r="C203" s="32"/>
    </row>
    <row r="204" spans="1:3" ht="12.75">
      <c r="A204" s="26"/>
      <c r="B204" s="14"/>
      <c r="C204" s="32"/>
    </row>
    <row r="205" spans="1:3" ht="12.75">
      <c r="A205" s="26"/>
      <c r="B205" s="14"/>
      <c r="C205" s="32"/>
    </row>
    <row r="206" spans="1:3" ht="12.75">
      <c r="A206" s="26"/>
      <c r="B206" s="14"/>
      <c r="C206" s="32"/>
    </row>
    <row r="207" spans="1:3" ht="12.75">
      <c r="A207" s="26"/>
      <c r="B207" s="14"/>
      <c r="C207" s="32"/>
    </row>
    <row r="208" spans="1:3" ht="12.75">
      <c r="A208" s="26"/>
      <c r="B208" s="14"/>
      <c r="C208" s="32"/>
    </row>
    <row r="209" spans="1:3" ht="12.75">
      <c r="A209" s="26"/>
      <c r="B209" s="14"/>
      <c r="C209" s="32"/>
    </row>
    <row r="210" spans="1:3" ht="12.75">
      <c r="A210" s="26"/>
      <c r="B210" s="14"/>
      <c r="C210" s="32"/>
    </row>
    <row r="211" spans="1:3" ht="12.75">
      <c r="A211" s="26"/>
      <c r="B211" s="14"/>
      <c r="C211" s="32"/>
    </row>
    <row r="212" spans="1:3" ht="12.75">
      <c r="A212" s="26"/>
      <c r="B212" s="14"/>
      <c r="C212" s="32"/>
    </row>
    <row r="213" spans="1:3" ht="12.75">
      <c r="A213" s="26"/>
      <c r="B213" s="14"/>
      <c r="C213" s="32"/>
    </row>
    <row r="214" spans="1:3" ht="12.75">
      <c r="A214" s="26"/>
      <c r="B214" s="15"/>
      <c r="C214" s="32"/>
    </row>
    <row r="215" spans="1:3" ht="12.75">
      <c r="A215" s="26"/>
      <c r="B215" s="14"/>
      <c r="C215" s="32"/>
    </row>
    <row r="216" spans="1:3" ht="12.75">
      <c r="A216" s="26"/>
      <c r="B216" s="14"/>
      <c r="C216" s="32"/>
    </row>
    <row r="217" spans="1:3" ht="12.75">
      <c r="A217" s="26"/>
      <c r="B217" s="14"/>
      <c r="C217" s="32"/>
    </row>
    <row r="218" spans="1:3" ht="12.75">
      <c r="A218" s="26"/>
      <c r="B218" s="14"/>
      <c r="C218" s="32"/>
    </row>
    <row r="219" spans="1:3" ht="12.75">
      <c r="A219" s="26"/>
      <c r="B219" s="15"/>
      <c r="C219" s="32"/>
    </row>
    <row r="220" spans="1:3" ht="12.75">
      <c r="A220" s="26"/>
      <c r="B220" s="15"/>
      <c r="C220" s="32"/>
    </row>
    <row r="221" spans="1:3" ht="12.75">
      <c r="A221" s="26"/>
      <c r="B221" s="14"/>
      <c r="C221" s="32"/>
    </row>
    <row r="222" spans="1:3" ht="12.75">
      <c r="A222" s="26"/>
      <c r="B222" s="14"/>
      <c r="C222" s="32"/>
    </row>
    <row r="223" spans="1:3" ht="12.75">
      <c r="A223" s="26"/>
      <c r="B223" s="14"/>
      <c r="C223" s="32"/>
    </row>
    <row r="224" spans="1:3" ht="12.75">
      <c r="A224" s="26"/>
      <c r="B224" s="14"/>
      <c r="C224" s="32"/>
    </row>
    <row r="225" spans="1:3" ht="12.75">
      <c r="A225" s="26"/>
      <c r="B225" s="14"/>
      <c r="C225" s="32"/>
    </row>
    <row r="226" spans="1:3" ht="12.75">
      <c r="A226" s="26"/>
      <c r="B226" s="15"/>
      <c r="C226" s="32"/>
    </row>
    <row r="227" spans="1:3" ht="12.75">
      <c r="A227" s="26"/>
      <c r="B227" s="14"/>
      <c r="C227" s="32"/>
    </row>
    <row r="228" spans="1:3" ht="12.75">
      <c r="A228" s="26"/>
      <c r="B228" s="14"/>
      <c r="C228" s="32"/>
    </row>
    <row r="229" spans="1:3" ht="12.75">
      <c r="A229" s="26"/>
      <c r="B229" s="14"/>
      <c r="C229" s="32"/>
    </row>
    <row r="230" spans="1:3" ht="12.75">
      <c r="A230" s="26"/>
      <c r="B230" s="14"/>
      <c r="C230" s="32"/>
    </row>
    <row r="231" spans="1:3" ht="12.75">
      <c r="A231" s="26"/>
      <c r="B231" s="15"/>
      <c r="C231" s="32"/>
    </row>
    <row r="232" spans="1:3" ht="12.75">
      <c r="A232" s="26"/>
      <c r="B232" s="14"/>
      <c r="C232" s="32"/>
    </row>
    <row r="233" spans="1:3" ht="12.75">
      <c r="A233" s="26"/>
      <c r="B233" s="14"/>
      <c r="C233" s="32"/>
    </row>
    <row r="234" spans="1:3" ht="12.75">
      <c r="A234" s="26"/>
      <c r="B234" s="14"/>
      <c r="C234" s="32"/>
    </row>
    <row r="235" spans="1:3" ht="12.75">
      <c r="A235" s="26"/>
      <c r="B235" s="14"/>
      <c r="C235" s="32"/>
    </row>
    <row r="236" spans="1:3" ht="12.75">
      <c r="A236" s="26"/>
      <c r="B236" s="15"/>
      <c r="C236" s="32"/>
    </row>
    <row r="237" spans="1:3" ht="12.75">
      <c r="A237" s="26"/>
      <c r="B237" s="14"/>
      <c r="C237" s="32"/>
    </row>
    <row r="238" spans="1:3" ht="12.75">
      <c r="A238" s="26"/>
      <c r="B238" s="14"/>
      <c r="C238" s="32"/>
    </row>
    <row r="239" spans="1:3" ht="12.75">
      <c r="A239" s="26"/>
      <c r="B239" s="14"/>
      <c r="C239" s="32"/>
    </row>
    <row r="240" spans="1:3" ht="12.75">
      <c r="A240" s="26"/>
      <c r="B240" s="14"/>
      <c r="C240" s="32"/>
    </row>
    <row r="241" spans="1:3" ht="12.75">
      <c r="A241" s="26"/>
      <c r="B241" s="15"/>
      <c r="C241" s="32"/>
    </row>
    <row r="242" spans="1:3" ht="12.75">
      <c r="A242" s="26"/>
      <c r="B242" s="14"/>
      <c r="C242" s="32"/>
    </row>
    <row r="243" spans="1:3" ht="12.75">
      <c r="A243" s="26"/>
      <c r="B243" s="14"/>
      <c r="C243" s="32"/>
    </row>
    <row r="244" spans="1:3" ht="12.75">
      <c r="A244" s="26"/>
      <c r="B244" s="14"/>
      <c r="C244" s="32"/>
    </row>
    <row r="245" spans="1:3" ht="12.75">
      <c r="A245" s="26"/>
      <c r="B245" s="14"/>
      <c r="C245" s="32"/>
    </row>
    <row r="246" spans="1:3" ht="12.75">
      <c r="A246" s="26"/>
      <c r="B246" s="14"/>
      <c r="C246" s="32"/>
    </row>
    <row r="247" spans="1:3" ht="12.75">
      <c r="A247" s="26"/>
      <c r="B247" s="14"/>
      <c r="C247" s="32"/>
    </row>
    <row r="248" spans="1:3" ht="12.75">
      <c r="A248" s="26"/>
      <c r="B248" s="14"/>
      <c r="C248" s="32"/>
    </row>
    <row r="249" spans="1:3" ht="12.75">
      <c r="A249" s="26"/>
      <c r="B249" s="14"/>
      <c r="C249" s="32"/>
    </row>
    <row r="250" spans="1:3" ht="12.75">
      <c r="A250" s="26"/>
      <c r="B250" s="14"/>
      <c r="C250" s="32"/>
    </row>
    <row r="251" spans="1:3" ht="12.75">
      <c r="A251" s="26"/>
      <c r="B251" s="14"/>
      <c r="C251" s="32"/>
    </row>
    <row r="252" spans="1:3" ht="12.75">
      <c r="A252" s="26"/>
      <c r="B252" s="14"/>
      <c r="C252" s="32"/>
    </row>
    <row r="253" spans="1:3" ht="12.75">
      <c r="A253" s="26"/>
      <c r="B253" s="14"/>
      <c r="C253" s="32"/>
    </row>
    <row r="254" spans="1:3" ht="12.75">
      <c r="A254" s="26"/>
      <c r="B254" s="14"/>
      <c r="C254" s="32"/>
    </row>
    <row r="255" spans="1:3" ht="12.75">
      <c r="A255" s="26"/>
      <c r="B255" s="14"/>
      <c r="C255" s="32"/>
    </row>
    <row r="256" spans="1:3" ht="12.75">
      <c r="A256" s="26"/>
      <c r="B256" s="14"/>
      <c r="C256" s="32"/>
    </row>
    <row r="257" spans="1:3" ht="12.75">
      <c r="A257" s="26"/>
      <c r="B257" s="14"/>
      <c r="C257" s="32"/>
    </row>
    <row r="258" spans="1:3" ht="12.75">
      <c r="A258" s="26"/>
      <c r="B258" s="14"/>
      <c r="C258" s="32"/>
    </row>
    <row r="259" spans="1:3" ht="12.75">
      <c r="A259" s="26"/>
      <c r="B259" s="14"/>
      <c r="C259" s="32"/>
    </row>
    <row r="260" spans="1:3" ht="12.75">
      <c r="A260" s="26"/>
      <c r="B260" s="14"/>
      <c r="C260" s="32"/>
    </row>
    <row r="261" spans="1:3" ht="12.75">
      <c r="A261" s="26"/>
      <c r="B261" s="14"/>
      <c r="C261" s="32"/>
    </row>
    <row r="262" spans="1:3" ht="12.75">
      <c r="A262" s="26"/>
      <c r="B262" s="14"/>
      <c r="C262" s="32"/>
    </row>
    <row r="263" spans="1:3" ht="12.75">
      <c r="A263" s="26"/>
      <c r="B263" s="14"/>
      <c r="C263" s="32"/>
    </row>
    <row r="264" spans="1:3" ht="12.75">
      <c r="A264" s="26"/>
      <c r="B264" s="14"/>
      <c r="C264" s="32"/>
    </row>
    <row r="265" spans="1:3" ht="12.75">
      <c r="A265" s="26"/>
      <c r="B265" s="14"/>
      <c r="C265" s="32"/>
    </row>
    <row r="266" spans="1:3" ht="12.75">
      <c r="A266" s="26"/>
      <c r="B266" s="14"/>
      <c r="C266" s="32"/>
    </row>
    <row r="267" spans="1:3" ht="12.75">
      <c r="A267" s="26"/>
      <c r="B267" s="14"/>
      <c r="C267" s="32"/>
    </row>
    <row r="268" spans="1:3" ht="12.75">
      <c r="A268" s="26"/>
      <c r="B268" s="14"/>
      <c r="C268" s="32"/>
    </row>
    <row r="269" spans="1:3" ht="12.75">
      <c r="A269" s="26"/>
      <c r="B269" s="14"/>
      <c r="C269" s="32"/>
    </row>
    <row r="270" spans="1:3" ht="12.75">
      <c r="A270" s="26"/>
      <c r="B270" s="14"/>
      <c r="C270" s="32"/>
    </row>
    <row r="271" spans="1:3" ht="12.75">
      <c r="A271" s="26"/>
      <c r="B271" s="14"/>
      <c r="C271" s="32"/>
    </row>
    <row r="272" spans="1:3" ht="12.75">
      <c r="A272" s="26"/>
      <c r="B272" s="14"/>
      <c r="C272" s="32"/>
    </row>
    <row r="273" spans="1:3" ht="12.75">
      <c r="A273" s="26"/>
      <c r="B273" s="14"/>
      <c r="C273" s="32"/>
    </row>
    <row r="274" spans="1:3" ht="12.75">
      <c r="A274" s="26"/>
      <c r="B274" s="14"/>
      <c r="C274" s="32"/>
    </row>
    <row r="275" spans="1:3" ht="12.75">
      <c r="A275" s="26"/>
      <c r="B275" s="14"/>
      <c r="C275" s="32"/>
    </row>
    <row r="276" spans="1:3" ht="12.75">
      <c r="A276" s="26"/>
      <c r="B276" s="15"/>
      <c r="C276" s="32"/>
    </row>
    <row r="277" spans="1:3" ht="12.75">
      <c r="A277" s="26"/>
      <c r="B277" s="14"/>
      <c r="C277" s="32"/>
    </row>
    <row r="278" spans="1:3" ht="12.75">
      <c r="A278" s="26"/>
      <c r="B278" s="14"/>
      <c r="C278" s="32"/>
    </row>
    <row r="279" spans="1:3" ht="12.75">
      <c r="A279" s="26"/>
      <c r="B279" s="15"/>
      <c r="C279" s="32"/>
    </row>
    <row r="280" spans="1:3" ht="12.75">
      <c r="A280" s="26"/>
      <c r="B280" s="15"/>
      <c r="C280" s="32"/>
    </row>
    <row r="281" spans="1:3" ht="12.75">
      <c r="A281" s="26"/>
      <c r="B281" s="14"/>
      <c r="C281" s="32"/>
    </row>
    <row r="282" spans="1:3" ht="12.75">
      <c r="A282" s="26"/>
      <c r="B282" s="14"/>
      <c r="C282" s="32"/>
    </row>
    <row r="283" spans="1:3" ht="12.75">
      <c r="A283" s="26"/>
      <c r="B283" s="15"/>
      <c r="C283" s="32"/>
    </row>
    <row r="284" spans="1:3" ht="12.75">
      <c r="A284" s="26"/>
      <c r="B284" s="15"/>
      <c r="C284" s="32"/>
    </row>
    <row r="285" spans="1:3" ht="12.75">
      <c r="A285" s="26"/>
      <c r="B285" s="14"/>
      <c r="C285" s="32"/>
    </row>
    <row r="286" spans="1:3" ht="12.75">
      <c r="A286" s="26"/>
      <c r="B286" s="15"/>
      <c r="C286" s="32"/>
    </row>
    <row r="287" spans="1:3" ht="12.75">
      <c r="A287" s="26"/>
      <c r="B287" s="14"/>
      <c r="C287" s="32"/>
    </row>
    <row r="288" spans="1:3" ht="12.75">
      <c r="A288" s="26"/>
      <c r="B288" s="15"/>
      <c r="C288" s="32"/>
    </row>
    <row r="289" spans="1:3" ht="12.75">
      <c r="A289" s="26"/>
      <c r="B289" s="15"/>
      <c r="C289" s="32"/>
    </row>
    <row r="290" spans="1:3" ht="12.75">
      <c r="A290" s="26"/>
      <c r="B290" s="14"/>
      <c r="C290" s="32"/>
    </row>
    <row r="291" spans="1:3" ht="12.75">
      <c r="A291" s="26"/>
      <c r="B291" s="14"/>
      <c r="C291" s="32"/>
    </row>
    <row r="292" spans="1:3" ht="12.75">
      <c r="A292" s="26"/>
      <c r="B292" s="15"/>
      <c r="C292" s="32"/>
    </row>
    <row r="293" spans="1:3" ht="12.75">
      <c r="A293" s="26"/>
      <c r="B293" s="15"/>
      <c r="C293" s="32"/>
    </row>
    <row r="294" spans="1:3" ht="12.75">
      <c r="A294" s="26"/>
      <c r="B294" s="14"/>
      <c r="C294" s="32"/>
    </row>
    <row r="295" spans="1:3" ht="12.75">
      <c r="A295" s="26"/>
      <c r="B295" s="14"/>
      <c r="C295" s="32"/>
    </row>
    <row r="296" spans="1:3" ht="12.75">
      <c r="A296" s="26"/>
      <c r="B296" s="15"/>
      <c r="C296" s="32"/>
    </row>
    <row r="297" spans="1:3" ht="12.75">
      <c r="A297" s="26"/>
      <c r="B297" s="15"/>
      <c r="C297" s="32"/>
    </row>
    <row r="298" spans="1:3" ht="12.75">
      <c r="A298" s="26"/>
      <c r="B298" s="14"/>
      <c r="C298" s="32"/>
    </row>
    <row r="299" spans="1:3" ht="12.75">
      <c r="A299" s="26"/>
      <c r="B299" s="14"/>
      <c r="C299" s="32"/>
    </row>
    <row r="300" spans="1:3" ht="12.75">
      <c r="A300" s="26"/>
      <c r="B300" s="15"/>
      <c r="C300" s="32"/>
    </row>
    <row r="301" spans="1:3" ht="12.75">
      <c r="A301" s="26"/>
      <c r="B301" s="15"/>
      <c r="C301" s="32"/>
    </row>
    <row r="302" spans="1:3" ht="12.75">
      <c r="A302" s="26"/>
      <c r="B302" s="14"/>
      <c r="C302" s="32"/>
    </row>
    <row r="303" spans="1:3" ht="12.75">
      <c r="A303" s="26"/>
      <c r="B303" s="14"/>
      <c r="C303" s="32"/>
    </row>
    <row r="304" spans="1:3" ht="12.75">
      <c r="A304" s="26"/>
      <c r="B304" s="15"/>
      <c r="C304" s="32"/>
    </row>
    <row r="305" spans="1:3" ht="12.75">
      <c r="A305" s="26"/>
      <c r="B305" s="15"/>
      <c r="C305" s="32"/>
    </row>
    <row r="306" spans="1:3" ht="12.75">
      <c r="A306" s="26"/>
      <c r="B306" s="14"/>
      <c r="C306" s="32"/>
    </row>
    <row r="307" spans="1:3" ht="12.75">
      <c r="A307" s="26"/>
      <c r="B307" s="14"/>
      <c r="C307" s="32"/>
    </row>
    <row r="308" spans="1:3" ht="12.75">
      <c r="A308" s="26"/>
      <c r="B308" s="15"/>
      <c r="C308" s="32"/>
    </row>
    <row r="309" spans="1:3" ht="12.75">
      <c r="A309" s="26"/>
      <c r="B309" s="15"/>
      <c r="C309" s="32"/>
    </row>
    <row r="310" spans="1:3" ht="12.75">
      <c r="A310" s="26"/>
      <c r="B310" s="15"/>
      <c r="C310" s="32"/>
    </row>
    <row r="311" spans="1:3" ht="12.75">
      <c r="A311" s="26"/>
      <c r="B311" s="15"/>
      <c r="C311" s="32"/>
    </row>
    <row r="312" spans="1:3" ht="12.75">
      <c r="A312" s="26"/>
      <c r="B312" s="15"/>
      <c r="C312" s="32"/>
    </row>
    <row r="313" spans="1:3" ht="12.75">
      <c r="A313" s="26"/>
      <c r="B313" s="15"/>
      <c r="C313" s="32"/>
    </row>
    <row r="314" spans="1:3" ht="12.75">
      <c r="A314" s="26"/>
      <c r="B314" s="15"/>
      <c r="C314" s="32"/>
    </row>
    <row r="315" spans="1:3" ht="12.75">
      <c r="A315" s="26"/>
      <c r="B315" s="15"/>
      <c r="C315" s="32"/>
    </row>
    <row r="316" spans="1:3" ht="12.75">
      <c r="A316" s="26"/>
      <c r="B316" s="15"/>
      <c r="C316" s="32"/>
    </row>
    <row r="317" spans="1:3" ht="12.75">
      <c r="A317" s="26"/>
      <c r="B317" s="15"/>
      <c r="C317" s="32"/>
    </row>
    <row r="318" spans="1:3" ht="12.75">
      <c r="A318" s="26"/>
      <c r="B318" s="15"/>
      <c r="C318" s="32"/>
    </row>
    <row r="319" spans="1:3" ht="12.75">
      <c r="A319" s="26"/>
      <c r="B319" s="15"/>
      <c r="C319" s="32"/>
    </row>
    <row r="320" spans="1:3" ht="12.75">
      <c r="A320" s="26"/>
      <c r="B320" s="15"/>
      <c r="C320" s="32"/>
    </row>
    <row r="321" spans="1:3" ht="12.75">
      <c r="A321" s="26"/>
      <c r="B321" s="15"/>
      <c r="C321" s="32"/>
    </row>
    <row r="322" spans="1:3" ht="12.75">
      <c r="A322" s="26"/>
      <c r="B322" s="15"/>
      <c r="C322" s="32"/>
    </row>
    <row r="323" spans="1:3" ht="12.75">
      <c r="A323" s="26"/>
      <c r="B323" s="15"/>
      <c r="C323" s="32"/>
    </row>
    <row r="324" spans="1:3" ht="12.75">
      <c r="A324" s="26"/>
      <c r="B324" s="15"/>
      <c r="C324" s="32"/>
    </row>
    <row r="325" spans="1:3" ht="12.75">
      <c r="A325" s="26"/>
      <c r="B325" s="15"/>
      <c r="C325" s="32"/>
    </row>
    <row r="326" spans="1:3" ht="12.75">
      <c r="A326" s="26"/>
      <c r="B326" s="15"/>
      <c r="C326" s="32"/>
    </row>
    <row r="327" spans="1:3" ht="12.75">
      <c r="A327" s="26"/>
      <c r="B327" s="15"/>
      <c r="C327" s="32"/>
    </row>
    <row r="328" spans="1:3" ht="12.75">
      <c r="A328" s="26"/>
      <c r="B328" s="15"/>
      <c r="C328" s="32"/>
    </row>
    <row r="329" spans="1:3" ht="12.75">
      <c r="A329" s="27"/>
      <c r="B329" s="12"/>
      <c r="C329" s="8"/>
    </row>
    <row r="330" spans="1:3" ht="12.75">
      <c r="A330" s="27"/>
      <c r="B330" s="12"/>
      <c r="C330" s="8"/>
    </row>
    <row r="331" spans="1:3" ht="12.75">
      <c r="A331" s="27"/>
      <c r="B331" s="12"/>
      <c r="C331" s="8"/>
    </row>
    <row r="332" spans="1:3" ht="12.75">
      <c r="A332" s="27"/>
      <c r="B332" s="12"/>
      <c r="C332" s="8"/>
    </row>
    <row r="333" spans="1:3" ht="12.75">
      <c r="A333" s="27"/>
      <c r="B333" s="12"/>
      <c r="C333" s="8"/>
    </row>
    <row r="334" spans="1:3" ht="12.75">
      <c r="A334" s="27"/>
      <c r="B334" s="12"/>
      <c r="C334" s="8"/>
    </row>
    <row r="335" spans="1:3" ht="12.75">
      <c r="A335" s="27"/>
      <c r="B335" s="12"/>
      <c r="C335" s="8"/>
    </row>
    <row r="336" spans="1:3" ht="12.75">
      <c r="A336" s="27"/>
      <c r="B336" s="12"/>
      <c r="C336" s="8"/>
    </row>
    <row r="337" spans="1:3" ht="12.75">
      <c r="A337" s="27"/>
      <c r="B337" s="12"/>
      <c r="C337" s="8"/>
    </row>
    <row r="338" spans="1:3" ht="12.75">
      <c r="A338" s="27"/>
      <c r="B338" s="12"/>
      <c r="C338" s="8"/>
    </row>
    <row r="339" spans="1:3" ht="12.75">
      <c r="A339" s="27"/>
      <c r="B339" s="12"/>
      <c r="C339" s="8"/>
    </row>
    <row r="340" spans="1:3" ht="12.75">
      <c r="A340" s="27"/>
      <c r="B340" s="12"/>
      <c r="C340" s="8"/>
    </row>
    <row r="341" spans="1:3" ht="12.75">
      <c r="A341" s="27"/>
      <c r="B341" s="12"/>
      <c r="C341" s="8"/>
    </row>
    <row r="342" spans="1:3" ht="12.75">
      <c r="A342" s="27"/>
      <c r="B342" s="12"/>
      <c r="C342" s="8"/>
    </row>
    <row r="343" spans="1:3" ht="12.75">
      <c r="A343" s="27"/>
      <c r="B343" s="12"/>
      <c r="C343" s="8"/>
    </row>
    <row r="344" spans="1:3" ht="12.75">
      <c r="A344" s="27"/>
      <c r="B344" s="12"/>
      <c r="C344" s="8"/>
    </row>
    <row r="345" spans="1:3" ht="12.75">
      <c r="A345" s="27"/>
      <c r="B345" s="12"/>
      <c r="C345" s="8"/>
    </row>
    <row r="346" spans="1:3" ht="12.75">
      <c r="A346" s="27"/>
      <c r="B346" s="12"/>
      <c r="C346" s="8"/>
    </row>
    <row r="347" spans="1:3" ht="12.75">
      <c r="A347" s="27"/>
      <c r="B347" s="12"/>
      <c r="C347" s="8"/>
    </row>
    <row r="348" spans="1:3" ht="12.75">
      <c r="A348" s="27"/>
      <c r="B348" s="12"/>
      <c r="C348" s="8"/>
    </row>
    <row r="349" spans="1:3" ht="12.75">
      <c r="A349" s="27"/>
      <c r="B349" s="12"/>
      <c r="C349" s="8"/>
    </row>
    <row r="350" spans="1:3" ht="12.75">
      <c r="A350" s="27"/>
      <c r="B350" s="12"/>
      <c r="C350" s="8"/>
    </row>
    <row r="351" spans="1:3" ht="12.75">
      <c r="A351" s="27"/>
      <c r="B351" s="12"/>
      <c r="C351" s="8"/>
    </row>
    <row r="352" spans="1:3" ht="12.75">
      <c r="A352" s="27"/>
      <c r="B352" s="12"/>
      <c r="C352" s="8"/>
    </row>
    <row r="353" spans="1:3" ht="12.75">
      <c r="A353" s="27"/>
      <c r="B353" s="12"/>
      <c r="C353" s="8"/>
    </row>
    <row r="354" spans="1:3" ht="12.75">
      <c r="A354" s="27"/>
      <c r="B354" s="12"/>
      <c r="C354" s="8"/>
    </row>
    <row r="355" spans="1:3" ht="12.75">
      <c r="A355" s="27"/>
      <c r="B355" s="12"/>
      <c r="C355" s="8"/>
    </row>
    <row r="356" spans="1:3" ht="12.75">
      <c r="A356" s="27"/>
      <c r="B356" s="12"/>
      <c r="C356" s="8"/>
    </row>
    <row r="357" spans="1:3" ht="12.75">
      <c r="A357" s="27"/>
      <c r="B357" s="12"/>
      <c r="C357" s="8"/>
    </row>
    <row r="358" spans="1:3" ht="12.75">
      <c r="A358" s="27"/>
      <c r="B358" s="12"/>
      <c r="C358" s="8"/>
    </row>
    <row r="359" spans="1:3" ht="12.75">
      <c r="A359" s="27"/>
      <c r="B359" s="12"/>
      <c r="C359" s="8"/>
    </row>
    <row r="360" spans="1:3" ht="12.75">
      <c r="A360" s="27"/>
      <c r="B360" s="12"/>
      <c r="C360" s="8"/>
    </row>
    <row r="361" spans="1:3" ht="12.75">
      <c r="A361" s="27"/>
      <c r="B361" s="12"/>
      <c r="C361" s="8"/>
    </row>
    <row r="362" spans="1:3" ht="12.75">
      <c r="A362" s="27"/>
      <c r="B362" s="12"/>
      <c r="C362" s="8"/>
    </row>
    <row r="363" spans="1:3" ht="12.75">
      <c r="A363" s="27"/>
      <c r="B363" s="12"/>
      <c r="C363" s="8"/>
    </row>
    <row r="364" spans="1:3" ht="12.75">
      <c r="A364" s="27"/>
      <c r="B364" s="12"/>
      <c r="C364" s="8"/>
    </row>
    <row r="365" spans="1:3" ht="12.75">
      <c r="A365" s="27"/>
      <c r="B365" s="12"/>
      <c r="C365" s="8"/>
    </row>
    <row r="366" spans="1:3" ht="12.75">
      <c r="A366" s="27"/>
      <c r="B366" s="12"/>
      <c r="C366" s="8"/>
    </row>
    <row r="367" spans="1:3" ht="12.75">
      <c r="A367" s="27"/>
      <c r="B367" s="12"/>
      <c r="C367" s="8"/>
    </row>
    <row r="368" spans="1:3" ht="12.75">
      <c r="A368" s="27"/>
      <c r="B368" s="12"/>
      <c r="C368" s="8"/>
    </row>
    <row r="369" spans="1:3" ht="12.75">
      <c r="A369" s="27"/>
      <c r="B369" s="12"/>
      <c r="C369" s="8"/>
    </row>
    <row r="370" spans="1:3" ht="12.75">
      <c r="A370" s="27"/>
      <c r="B370" s="12"/>
      <c r="C370" s="8"/>
    </row>
    <row r="371" spans="1:3" ht="12.75">
      <c r="A371" s="27"/>
      <c r="B371" s="12"/>
      <c r="C371" s="8"/>
    </row>
    <row r="372" spans="1:3" ht="12.75">
      <c r="A372" s="27"/>
      <c r="B372" s="12"/>
      <c r="C372" s="8"/>
    </row>
    <row r="373" spans="1:3" ht="12.75">
      <c r="A373" s="27"/>
      <c r="B373" s="12"/>
      <c r="C373" s="8"/>
    </row>
    <row r="374" spans="1:3" ht="12.75">
      <c r="A374" s="27"/>
      <c r="B374" s="12"/>
      <c r="C374" s="8"/>
    </row>
    <row r="375" spans="1:3" ht="12.75">
      <c r="A375" s="27"/>
      <c r="B375" s="12"/>
      <c r="C375" s="8"/>
    </row>
    <row r="376" spans="1:3" ht="12.75">
      <c r="A376" s="27"/>
      <c r="B376" s="12"/>
      <c r="C376" s="8"/>
    </row>
    <row r="377" spans="1:3" ht="12.75">
      <c r="A377" s="27"/>
      <c r="B377" s="12"/>
      <c r="C377" s="8"/>
    </row>
    <row r="378" spans="1:3" ht="12.75">
      <c r="A378" s="27"/>
      <c r="B378" s="12"/>
      <c r="C378" s="8"/>
    </row>
    <row r="379" spans="1:3" ht="12.75">
      <c r="A379" s="27"/>
      <c r="B379" s="12"/>
      <c r="C379" s="8"/>
    </row>
    <row r="380" spans="1:3" ht="12.75">
      <c r="A380" s="27"/>
      <c r="B380" s="12"/>
      <c r="C380" s="8"/>
    </row>
    <row r="381" spans="1:3" ht="12.75">
      <c r="A381" s="27"/>
      <c r="B381" s="12"/>
      <c r="C381" s="8"/>
    </row>
    <row r="382" spans="1:3" ht="12.75">
      <c r="A382" s="27"/>
      <c r="B382" s="12"/>
      <c r="C382" s="8"/>
    </row>
    <row r="383" spans="1:3" ht="12.75">
      <c r="A383" s="27"/>
      <c r="B383" s="12"/>
      <c r="C383" s="8"/>
    </row>
    <row r="384" spans="1:3" ht="12.75">
      <c r="A384" s="27"/>
      <c r="B384" s="12"/>
      <c r="C384" s="8"/>
    </row>
    <row r="385" spans="1:3" ht="12.75">
      <c r="A385" s="27"/>
      <c r="B385" s="12"/>
      <c r="C385" s="8"/>
    </row>
    <row r="386" spans="1:3" ht="12.75">
      <c r="A386" s="27"/>
      <c r="B386" s="12"/>
      <c r="C386" s="8"/>
    </row>
    <row r="387" spans="1:3" ht="12.75">
      <c r="A387" s="27"/>
      <c r="B387" s="12"/>
      <c r="C387" s="8"/>
    </row>
    <row r="388" spans="1:3" ht="12.75">
      <c r="A388" s="27"/>
      <c r="B388" s="12"/>
      <c r="C388" s="8"/>
    </row>
    <row r="389" spans="1:3" ht="12.75">
      <c r="A389" s="27"/>
      <c r="B389" s="12"/>
      <c r="C389" s="8"/>
    </row>
    <row r="390" spans="1:3" ht="12.75">
      <c r="A390" s="27"/>
      <c r="B390" s="12"/>
      <c r="C390" s="8"/>
    </row>
    <row r="391" spans="1:3" ht="12.75">
      <c r="A391" s="27"/>
      <c r="B391" s="12"/>
      <c r="C391" s="8"/>
    </row>
    <row r="392" spans="1:3" ht="12.75">
      <c r="A392" s="27"/>
      <c r="B392" s="12"/>
      <c r="C392" s="8"/>
    </row>
    <row r="393" spans="1:3" ht="12.75">
      <c r="A393" s="27"/>
      <c r="B393" s="12"/>
      <c r="C393" s="8"/>
    </row>
    <row r="394" spans="1:3" ht="12.75">
      <c r="A394" s="27"/>
      <c r="B394" s="12"/>
      <c r="C394" s="8"/>
    </row>
    <row r="395" spans="1:3" ht="12.75">
      <c r="A395" s="27"/>
      <c r="B395" s="12"/>
      <c r="C395" s="8"/>
    </row>
    <row r="396" spans="1:3" ht="12.75">
      <c r="A396" s="27"/>
      <c r="B396" s="12"/>
      <c r="C396" s="8"/>
    </row>
    <row r="397" spans="1:3" ht="12.75">
      <c r="A397" s="27"/>
      <c r="B397" s="12"/>
      <c r="C397" s="8"/>
    </row>
    <row r="398" spans="1:3" ht="12.75">
      <c r="A398" s="27"/>
      <c r="B398" s="12"/>
      <c r="C398" s="8"/>
    </row>
    <row r="399" spans="1:3" ht="12.75">
      <c r="A399" s="27"/>
      <c r="B399" s="12"/>
      <c r="C399" s="8"/>
    </row>
    <row r="400" spans="1:3" ht="12.75">
      <c r="A400" s="27"/>
      <c r="B400" s="12"/>
      <c r="C400" s="8"/>
    </row>
    <row r="401" spans="1:3" ht="12.75">
      <c r="A401" s="27"/>
      <c r="B401" s="12"/>
      <c r="C401" s="8"/>
    </row>
    <row r="402" spans="1:3" ht="12.75">
      <c r="A402" s="27"/>
      <c r="B402" s="12"/>
      <c r="C402" s="8"/>
    </row>
    <row r="403" spans="1:3" ht="12.75">
      <c r="A403" s="27"/>
      <c r="B403" s="12"/>
      <c r="C403" s="8"/>
    </row>
    <row r="404" spans="1:3" ht="12.75">
      <c r="A404" s="27"/>
      <c r="B404" s="12"/>
      <c r="C404" s="8"/>
    </row>
    <row r="405" spans="1:3" ht="12.75">
      <c r="A405" s="27"/>
      <c r="B405" s="12"/>
      <c r="C405" s="8"/>
    </row>
    <row r="406" spans="1:3" ht="12.75">
      <c r="A406" s="27"/>
      <c r="B406" s="12"/>
      <c r="C406" s="8"/>
    </row>
    <row r="407" spans="1:3" ht="12.75">
      <c r="A407" s="27"/>
      <c r="B407" s="12"/>
      <c r="C407" s="8"/>
    </row>
    <row r="408" spans="1:3" ht="12.75">
      <c r="A408" s="27"/>
      <c r="B408" s="12"/>
      <c r="C408" s="8"/>
    </row>
    <row r="409" spans="1:3" ht="12.75">
      <c r="A409" s="27"/>
      <c r="B409" s="12"/>
      <c r="C409" s="8"/>
    </row>
    <row r="410" spans="1:3" ht="12.75">
      <c r="A410" s="27"/>
      <c r="B410" s="12"/>
      <c r="C410" s="8"/>
    </row>
  </sheetData>
  <sheetProtection sheet="1" objects="1" scenarios="1"/>
  <printOptions/>
  <pageMargins left="0.5" right="0.5" top="0.48" bottom="0.62" header="0.26" footer="0.36"/>
  <pageSetup horizontalDpi="600" verticalDpi="600" orientation="landscape" r:id="rId1"/>
  <headerFooter alignWithMargins="0">
    <oddHeader>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Q38"/>
  <sheetViews>
    <sheetView zoomScale="75" zoomScaleNormal="75" workbookViewId="0" topLeftCell="A9">
      <pane ySplit="2088" topLeftCell="BM19" activePane="bottomLeft" state="split"/>
      <selection pane="topLeft" activeCell="V13" sqref="V13"/>
      <selection pane="bottomLeft" activeCell="A30" sqref="A30:IV30"/>
    </sheetView>
  </sheetViews>
  <sheetFormatPr defaultColWidth="9.140625" defaultRowHeight="12.75"/>
  <cols>
    <col min="1" max="1" width="29.00390625" style="6" customWidth="1"/>
    <col min="2" max="2" width="16.8515625" style="6" hidden="1" customWidth="1"/>
    <col min="3" max="3" width="16.8515625" style="51" hidden="1" customWidth="1"/>
    <col min="4" max="4" width="11.28125" style="51" hidden="1" customWidth="1"/>
    <col min="5" max="5" width="11.28125" style="52" hidden="1" customWidth="1"/>
    <col min="6" max="6" width="11.28125" style="51" hidden="1" customWidth="1"/>
    <col min="7" max="7" width="10.8515625" style="51" hidden="1" customWidth="1"/>
    <col min="8" max="9" width="9.7109375" style="53" hidden="1" customWidth="1"/>
    <col min="10" max="10" width="0.13671875" style="54" customWidth="1"/>
    <col min="11" max="11" width="10.7109375" style="55" customWidth="1"/>
    <col min="12" max="12" width="9.8515625" style="56" customWidth="1"/>
    <col min="13" max="13" width="12.00390625" style="53" customWidth="1"/>
    <col min="14" max="14" width="13.28125" style="6" hidden="1" customWidth="1"/>
    <col min="15" max="15" width="16.28125" style="57" hidden="1" customWidth="1"/>
    <col min="16" max="16" width="9.57421875" style="57" customWidth="1"/>
    <col min="17" max="17" width="10.421875" style="57" customWidth="1"/>
    <col min="18" max="16384" width="9.140625" style="6" customWidth="1"/>
  </cols>
  <sheetData>
    <row r="1" ht="24.75" customHeight="1" thickBot="1">
      <c r="A1" s="50" t="s">
        <v>23</v>
      </c>
    </row>
    <row r="2" spans="1:17" s="68" customFormat="1" ht="63" customHeight="1" thickTop="1">
      <c r="A2" s="58" t="s">
        <v>24</v>
      </c>
      <c r="B2" s="59" t="s">
        <v>25</v>
      </c>
      <c r="C2" s="60" t="s">
        <v>26</v>
      </c>
      <c r="D2" s="60" t="s">
        <v>27</v>
      </c>
      <c r="E2" s="61" t="s">
        <v>28</v>
      </c>
      <c r="F2" s="60" t="s">
        <v>29</v>
      </c>
      <c r="G2" s="60" t="s">
        <v>30</v>
      </c>
      <c r="H2" s="61" t="s">
        <v>28</v>
      </c>
      <c r="I2" s="62"/>
      <c r="J2" s="63"/>
      <c r="K2" s="64" t="s">
        <v>31</v>
      </c>
      <c r="L2" s="65" t="s">
        <v>32</v>
      </c>
      <c r="M2" s="66" t="s">
        <v>33</v>
      </c>
      <c r="N2" s="66" t="s">
        <v>34</v>
      </c>
      <c r="O2" s="64" t="s">
        <v>35</v>
      </c>
      <c r="P2" s="64" t="s">
        <v>36</v>
      </c>
      <c r="Q2" s="67" t="s">
        <v>37</v>
      </c>
    </row>
    <row r="3" spans="1:17" ht="12.75">
      <c r="A3" s="69"/>
      <c r="B3" s="70"/>
      <c r="C3" s="71"/>
      <c r="D3" s="71"/>
      <c r="E3" s="72"/>
      <c r="F3" s="71"/>
      <c r="G3" s="71"/>
      <c r="H3" s="72"/>
      <c r="I3" s="73"/>
      <c r="J3" s="74"/>
      <c r="K3" s="75"/>
      <c r="L3" s="76"/>
      <c r="M3" s="77"/>
      <c r="N3" s="78"/>
      <c r="O3" s="79"/>
      <c r="P3" s="80"/>
      <c r="Q3" s="81"/>
    </row>
    <row r="4" spans="1:17" ht="17.25">
      <c r="A4" s="82" t="s">
        <v>38</v>
      </c>
      <c r="B4" s="70">
        <v>63</v>
      </c>
      <c r="C4" s="83">
        <v>52.166667</v>
      </c>
      <c r="D4" s="83">
        <v>-106.68</v>
      </c>
      <c r="E4" s="84" t="s">
        <v>39</v>
      </c>
      <c r="F4" s="83">
        <v>51.624167</v>
      </c>
      <c r="G4" s="83">
        <v>-106.442222</v>
      </c>
      <c r="H4" s="84" t="s">
        <v>40</v>
      </c>
      <c r="I4" s="73"/>
      <c r="J4" s="85"/>
      <c r="K4" s="86">
        <f aca="true" t="shared" si="0" ref="K4:K18">(B4/56.6*1000/3600)</f>
        <v>0.30918727915194344</v>
      </c>
      <c r="L4" s="87" t="s">
        <v>41</v>
      </c>
      <c r="M4" s="88" t="s">
        <v>41</v>
      </c>
      <c r="N4" s="89"/>
      <c r="O4" s="90"/>
      <c r="P4" s="90"/>
      <c r="Q4" s="91"/>
    </row>
    <row r="5" spans="1:17" ht="17.25">
      <c r="A5" s="82" t="s">
        <v>42</v>
      </c>
      <c r="B5" s="70">
        <v>40</v>
      </c>
      <c r="C5" s="83">
        <v>51.624167</v>
      </c>
      <c r="D5" s="83">
        <v>-106.442222</v>
      </c>
      <c r="E5" s="84" t="s">
        <v>40</v>
      </c>
      <c r="F5" s="71">
        <v>51.674388651</v>
      </c>
      <c r="G5" s="71">
        <v>-105.873730858</v>
      </c>
      <c r="H5" s="92" t="s">
        <v>43</v>
      </c>
      <c r="I5" s="73"/>
      <c r="J5" s="85"/>
      <c r="K5" s="86">
        <f t="shared" si="0"/>
        <v>0.19630938358853553</v>
      </c>
      <c r="L5" s="87" t="s">
        <v>41</v>
      </c>
      <c r="M5" s="88" t="s">
        <v>41</v>
      </c>
      <c r="N5" s="89"/>
      <c r="O5" s="90"/>
      <c r="P5" s="90"/>
      <c r="Q5" s="91"/>
    </row>
    <row r="6" spans="1:17" ht="17.25">
      <c r="A6" s="82" t="s">
        <v>44</v>
      </c>
      <c r="B6" s="70">
        <v>71</v>
      </c>
      <c r="C6" s="83">
        <v>51.674388651</v>
      </c>
      <c r="D6" s="83">
        <v>-105.873730858</v>
      </c>
      <c r="E6" s="84" t="s">
        <v>43</v>
      </c>
      <c r="F6" s="71">
        <v>51.3755497282</v>
      </c>
      <c r="G6" s="71">
        <v>-106.774144763</v>
      </c>
      <c r="H6" s="92" t="s">
        <v>45</v>
      </c>
      <c r="I6" s="73"/>
      <c r="J6" s="85"/>
      <c r="K6" s="86">
        <f t="shared" si="0"/>
        <v>0.3484491558696506</v>
      </c>
      <c r="L6" s="93">
        <v>1.2</v>
      </c>
      <c r="M6" s="94">
        <v>7680</v>
      </c>
      <c r="N6" s="89">
        <v>618</v>
      </c>
      <c r="O6" s="90">
        <f aca="true" t="shared" si="1" ref="O6:O14">N6*3.28</f>
        <v>2027.04</v>
      </c>
      <c r="P6" s="90">
        <f aca="true" t="shared" si="2" ref="P6:P14">M6+O6:O7</f>
        <v>9707.04</v>
      </c>
      <c r="Q6" s="91">
        <f aca="true" t="shared" si="3" ref="Q6:Q14">P6/3.28</f>
        <v>2959.463414634147</v>
      </c>
    </row>
    <row r="7" spans="1:17" ht="17.25">
      <c r="A7" s="82" t="s">
        <v>46</v>
      </c>
      <c r="B7" s="70">
        <v>71</v>
      </c>
      <c r="C7" s="71">
        <v>51.391940132</v>
      </c>
      <c r="D7" s="71">
        <v>-106.788290192</v>
      </c>
      <c r="E7" s="92" t="s">
        <v>47</v>
      </c>
      <c r="F7" s="71">
        <v>51.6908876239</v>
      </c>
      <c r="G7" s="71">
        <v>-105.887647623</v>
      </c>
      <c r="H7" s="84" t="s">
        <v>48</v>
      </c>
      <c r="I7" s="73"/>
      <c r="J7" s="85"/>
      <c r="K7" s="86">
        <f t="shared" si="0"/>
        <v>0.3484491558696506</v>
      </c>
      <c r="L7" s="93">
        <v>1.2</v>
      </c>
      <c r="M7" s="94">
        <v>7680</v>
      </c>
      <c r="N7" s="89">
        <v>615</v>
      </c>
      <c r="O7" s="90">
        <f t="shared" si="1"/>
        <v>2017.1999999999998</v>
      </c>
      <c r="P7" s="90">
        <f t="shared" si="2"/>
        <v>9697.2</v>
      </c>
      <c r="Q7" s="91">
        <f t="shared" si="3"/>
        <v>2956.463414634147</v>
      </c>
    </row>
    <row r="8" spans="1:17" ht="17.25">
      <c r="A8" s="82" t="s">
        <v>49</v>
      </c>
      <c r="B8" s="70">
        <v>71</v>
      </c>
      <c r="C8" s="71">
        <v>51.6413854856</v>
      </c>
      <c r="D8" s="71">
        <v>-105.845927804</v>
      </c>
      <c r="E8" s="92" t="s">
        <v>50</v>
      </c>
      <c r="F8" s="71">
        <v>51.3427633775</v>
      </c>
      <c r="G8" s="71">
        <v>-106.745884509</v>
      </c>
      <c r="H8" s="84" t="s">
        <v>51</v>
      </c>
      <c r="I8" s="73"/>
      <c r="J8" s="85"/>
      <c r="K8" s="86">
        <f t="shared" si="0"/>
        <v>0.3484491558696506</v>
      </c>
      <c r="L8" s="93">
        <v>1.2</v>
      </c>
      <c r="M8" s="94">
        <v>7680</v>
      </c>
      <c r="N8" s="89">
        <v>622</v>
      </c>
      <c r="O8" s="90">
        <f t="shared" si="1"/>
        <v>2040.1599999999999</v>
      </c>
      <c r="P8" s="90">
        <f t="shared" si="2"/>
        <v>9720.16</v>
      </c>
      <c r="Q8" s="91">
        <f t="shared" si="3"/>
        <v>2963.4634146341464</v>
      </c>
    </row>
    <row r="9" spans="1:17" ht="17.25">
      <c r="A9" s="82" t="s">
        <v>52</v>
      </c>
      <c r="B9" s="70">
        <v>71</v>
      </c>
      <c r="C9" s="71">
        <v>51.3591574757</v>
      </c>
      <c r="D9" s="71">
        <v>-106.760009539</v>
      </c>
      <c r="E9" s="92" t="s">
        <v>53</v>
      </c>
      <c r="F9" s="71">
        <v>51.6578879373</v>
      </c>
      <c r="G9" s="71">
        <v>-105.859824256</v>
      </c>
      <c r="H9" s="84" t="s">
        <v>54</v>
      </c>
      <c r="I9" s="73"/>
      <c r="J9" s="85"/>
      <c r="K9" s="86">
        <f t="shared" si="0"/>
        <v>0.3484491558696506</v>
      </c>
      <c r="L9" s="93">
        <v>1.2</v>
      </c>
      <c r="M9" s="94">
        <v>7680</v>
      </c>
      <c r="N9" s="89">
        <v>620</v>
      </c>
      <c r="O9" s="90">
        <f t="shared" si="1"/>
        <v>2033.6</v>
      </c>
      <c r="P9" s="90">
        <f t="shared" si="2"/>
        <v>9713.6</v>
      </c>
      <c r="Q9" s="91">
        <f t="shared" si="3"/>
        <v>2961.463414634147</v>
      </c>
    </row>
    <row r="10" spans="1:17" ht="17.25">
      <c r="A10" s="82" t="s">
        <v>55</v>
      </c>
      <c r="B10" s="70">
        <v>71</v>
      </c>
      <c r="C10" s="71">
        <v>51.6083753798</v>
      </c>
      <c r="D10" s="71">
        <v>-105.818165298</v>
      </c>
      <c r="E10" s="92" t="s">
        <v>56</v>
      </c>
      <c r="F10" s="71">
        <v>51.3099696556</v>
      </c>
      <c r="G10" s="71">
        <v>-106.717664976</v>
      </c>
      <c r="H10" s="84" t="s">
        <v>57</v>
      </c>
      <c r="I10" s="73"/>
      <c r="J10" s="85"/>
      <c r="K10" s="86">
        <f t="shared" si="0"/>
        <v>0.3484491558696506</v>
      </c>
      <c r="L10" s="93">
        <v>1.2</v>
      </c>
      <c r="M10" s="94">
        <v>7680</v>
      </c>
      <c r="N10" s="89">
        <v>620</v>
      </c>
      <c r="O10" s="90">
        <f t="shared" si="1"/>
        <v>2033.6</v>
      </c>
      <c r="P10" s="90">
        <f t="shared" si="2"/>
        <v>9713.6</v>
      </c>
      <c r="Q10" s="91">
        <f t="shared" si="3"/>
        <v>2961.463414634147</v>
      </c>
    </row>
    <row r="11" spans="1:17" ht="17.25">
      <c r="A11" s="82" t="s">
        <v>58</v>
      </c>
      <c r="B11" s="70">
        <v>71</v>
      </c>
      <c r="C11" s="71">
        <v>51.3263674365</v>
      </c>
      <c r="D11" s="71">
        <v>-106.731769659</v>
      </c>
      <c r="E11" s="92" t="s">
        <v>59</v>
      </c>
      <c r="F11" s="71">
        <v>51.6248812988</v>
      </c>
      <c r="G11" s="71">
        <v>-105.832041489</v>
      </c>
      <c r="H11" s="84" t="s">
        <v>60</v>
      </c>
      <c r="I11" s="73"/>
      <c r="J11" s="85"/>
      <c r="K11" s="86">
        <f t="shared" si="0"/>
        <v>0.3484491558696506</v>
      </c>
      <c r="L11" s="93">
        <v>1.2</v>
      </c>
      <c r="M11" s="94">
        <v>7680</v>
      </c>
      <c r="N11" s="89">
        <v>620</v>
      </c>
      <c r="O11" s="90">
        <f t="shared" si="1"/>
        <v>2033.6</v>
      </c>
      <c r="P11" s="90">
        <f t="shared" si="2"/>
        <v>9713.6</v>
      </c>
      <c r="Q11" s="91">
        <f t="shared" si="3"/>
        <v>2961.463414634147</v>
      </c>
    </row>
    <row r="12" spans="1:17" ht="17.25">
      <c r="A12" s="82" t="s">
        <v>61</v>
      </c>
      <c r="B12" s="70">
        <v>71</v>
      </c>
      <c r="C12" s="71">
        <v>51.5753583567</v>
      </c>
      <c r="D12" s="71">
        <v>-105.790443236</v>
      </c>
      <c r="E12" s="92" t="s">
        <v>62</v>
      </c>
      <c r="F12" s="71">
        <v>51.2771685862</v>
      </c>
      <c r="G12" s="71">
        <v>-106.689486061</v>
      </c>
      <c r="H12" s="84" t="s">
        <v>63</v>
      </c>
      <c r="I12" s="73"/>
      <c r="J12" s="85"/>
      <c r="K12" s="86">
        <f t="shared" si="0"/>
        <v>0.3484491558696506</v>
      </c>
      <c r="L12" s="93">
        <v>1.2</v>
      </c>
      <c r="M12" s="94">
        <v>7680</v>
      </c>
      <c r="N12" s="89">
        <v>622</v>
      </c>
      <c r="O12" s="90">
        <f t="shared" si="1"/>
        <v>2040.1599999999999</v>
      </c>
      <c r="P12" s="90">
        <f t="shared" si="2"/>
        <v>9720.16</v>
      </c>
      <c r="Q12" s="91">
        <f t="shared" si="3"/>
        <v>2963.4634146341464</v>
      </c>
    </row>
    <row r="13" spans="1:17" ht="17.25">
      <c r="A13" s="82" t="s">
        <v>64</v>
      </c>
      <c r="B13" s="70">
        <v>71</v>
      </c>
      <c r="C13" s="71">
        <v>51.2935700378</v>
      </c>
      <c r="D13" s="71">
        <v>-106.703570447</v>
      </c>
      <c r="E13" s="92" t="s">
        <v>65</v>
      </c>
      <c r="F13" s="71">
        <v>51.5918677314</v>
      </c>
      <c r="G13" s="71">
        <v>-105.804299218</v>
      </c>
      <c r="H13" s="84" t="s">
        <v>66</v>
      </c>
      <c r="I13" s="73"/>
      <c r="J13" s="85"/>
      <c r="K13" s="86">
        <f t="shared" si="0"/>
        <v>0.3484491558696506</v>
      </c>
      <c r="L13" s="93">
        <v>1.2</v>
      </c>
      <c r="M13" s="94">
        <v>7680</v>
      </c>
      <c r="N13" s="89">
        <v>620</v>
      </c>
      <c r="O13" s="90">
        <f t="shared" si="1"/>
        <v>2033.6</v>
      </c>
      <c r="P13" s="90">
        <f t="shared" si="2"/>
        <v>9713.6</v>
      </c>
      <c r="Q13" s="91">
        <f t="shared" si="3"/>
        <v>2961.463414634147</v>
      </c>
    </row>
    <row r="14" spans="1:17" ht="17.25">
      <c r="A14" s="82" t="s">
        <v>67</v>
      </c>
      <c r="B14" s="70">
        <v>71</v>
      </c>
      <c r="C14" s="71">
        <v>51.5423344393</v>
      </c>
      <c r="D14" s="71">
        <v>-105.762761513</v>
      </c>
      <c r="E14" s="84" t="s">
        <v>68</v>
      </c>
      <c r="F14" s="71">
        <v>51.2443601928</v>
      </c>
      <c r="G14" s="71">
        <v>-106.66134766</v>
      </c>
      <c r="H14" s="92" t="s">
        <v>69</v>
      </c>
      <c r="I14" s="73"/>
      <c r="J14" s="85"/>
      <c r="K14" s="86">
        <f t="shared" si="0"/>
        <v>0.3484491558696506</v>
      </c>
      <c r="L14" s="93">
        <v>1.2</v>
      </c>
      <c r="M14" s="94">
        <v>7680</v>
      </c>
      <c r="N14" s="89">
        <v>624</v>
      </c>
      <c r="O14" s="90">
        <f t="shared" si="1"/>
        <v>2046.7199999999998</v>
      </c>
      <c r="P14" s="90">
        <f t="shared" si="2"/>
        <v>9726.72</v>
      </c>
      <c r="Q14" s="91">
        <f t="shared" si="3"/>
        <v>2965.4634146341464</v>
      </c>
    </row>
    <row r="15" spans="1:17" ht="17.25">
      <c r="A15" s="82" t="s">
        <v>70</v>
      </c>
      <c r="B15" s="70">
        <v>15</v>
      </c>
      <c r="C15" s="71">
        <v>51.2443601928</v>
      </c>
      <c r="D15" s="71">
        <v>-106.66134766</v>
      </c>
      <c r="E15" s="92" t="s">
        <v>69</v>
      </c>
      <c r="F15" s="71">
        <v>51.1303705962</v>
      </c>
      <c r="G15" s="71">
        <v>-106.765045452</v>
      </c>
      <c r="H15" s="84" t="s">
        <v>71</v>
      </c>
      <c r="I15" s="73"/>
      <c r="J15" s="85"/>
      <c r="K15" s="86">
        <f t="shared" si="0"/>
        <v>0.07361601884570082</v>
      </c>
      <c r="L15" s="93">
        <v>1.2</v>
      </c>
      <c r="M15" s="94" t="s">
        <v>72</v>
      </c>
      <c r="N15" s="89"/>
      <c r="O15" s="90"/>
      <c r="P15" s="90"/>
      <c r="Q15" s="91"/>
    </row>
    <row r="16" spans="1:17" ht="17.25">
      <c r="A16" s="82" t="s">
        <v>73</v>
      </c>
      <c r="B16" s="70">
        <v>18</v>
      </c>
      <c r="C16" s="71">
        <v>51.1303705962</v>
      </c>
      <c r="D16" s="71">
        <v>-106.765045452</v>
      </c>
      <c r="E16" s="84" t="s">
        <v>71</v>
      </c>
      <c r="F16" s="71">
        <v>51.2769424011</v>
      </c>
      <c r="G16" s="71">
        <v>-106.861050512</v>
      </c>
      <c r="H16" s="92" t="s">
        <v>74</v>
      </c>
      <c r="I16" s="73"/>
      <c r="J16" s="85"/>
      <c r="K16" s="86">
        <f t="shared" si="0"/>
        <v>0.08833922261484098</v>
      </c>
      <c r="L16" s="93">
        <v>0.1</v>
      </c>
      <c r="M16" s="94">
        <v>640</v>
      </c>
      <c r="N16" s="89"/>
      <c r="O16" s="90"/>
      <c r="P16" s="90"/>
      <c r="Q16" s="95" t="s">
        <v>75</v>
      </c>
    </row>
    <row r="17" spans="1:17" ht="17.25">
      <c r="A17" s="82" t="s">
        <v>76</v>
      </c>
      <c r="B17" s="70">
        <v>49</v>
      </c>
      <c r="C17" s="71">
        <v>51.2769424011</v>
      </c>
      <c r="D17" s="71">
        <v>-106.861050512</v>
      </c>
      <c r="E17" s="92" t="s">
        <v>74</v>
      </c>
      <c r="F17" s="83">
        <v>51.624167</v>
      </c>
      <c r="G17" s="83">
        <v>-106.442222</v>
      </c>
      <c r="H17" s="84" t="s">
        <v>40</v>
      </c>
      <c r="I17" s="73"/>
      <c r="J17" s="85"/>
      <c r="K17" s="86">
        <f t="shared" si="0"/>
        <v>0.240478994895956</v>
      </c>
      <c r="L17" s="87" t="s">
        <v>41</v>
      </c>
      <c r="M17" s="88" t="s">
        <v>41</v>
      </c>
      <c r="N17" s="89"/>
      <c r="O17" s="90"/>
      <c r="P17" s="90"/>
      <c r="Q17" s="91"/>
    </row>
    <row r="18" spans="1:17" ht="17.25">
      <c r="A18" s="82" t="s">
        <v>77</v>
      </c>
      <c r="B18" s="70">
        <v>63</v>
      </c>
      <c r="C18" s="83">
        <v>52.166667</v>
      </c>
      <c r="D18" s="83">
        <v>-106.68</v>
      </c>
      <c r="E18" s="84" t="s">
        <v>39</v>
      </c>
      <c r="F18" s="83">
        <v>51.624167</v>
      </c>
      <c r="G18" s="83">
        <v>-106.442222</v>
      </c>
      <c r="H18" s="84" t="s">
        <v>40</v>
      </c>
      <c r="I18" s="73"/>
      <c r="J18" s="85"/>
      <c r="K18" s="86">
        <f t="shared" si="0"/>
        <v>0.30918727915194344</v>
      </c>
      <c r="L18" s="87" t="s">
        <v>41</v>
      </c>
      <c r="M18" s="88" t="s">
        <v>41</v>
      </c>
      <c r="N18" s="89"/>
      <c r="O18" s="90"/>
      <c r="P18" s="90"/>
      <c r="Q18" s="91"/>
    </row>
    <row r="19" spans="1:17" ht="18" thickBot="1">
      <c r="A19" s="96"/>
      <c r="B19" s="97"/>
      <c r="C19" s="98"/>
      <c r="D19" s="98"/>
      <c r="E19" s="99"/>
      <c r="F19" s="98"/>
      <c r="G19" s="98"/>
      <c r="H19" s="100"/>
      <c r="I19" s="100"/>
      <c r="J19" s="101"/>
      <c r="K19" s="102"/>
      <c r="L19" s="103"/>
      <c r="M19" s="104"/>
      <c r="N19" s="105"/>
      <c r="O19" s="106"/>
      <c r="P19" s="106"/>
      <c r="Q19" s="107"/>
    </row>
    <row r="20" spans="1:17" ht="18" thickTop="1">
      <c r="A20" s="50"/>
      <c r="B20" s="108"/>
      <c r="C20" s="109"/>
      <c r="D20" s="109"/>
      <c r="E20" s="110"/>
      <c r="F20" s="109"/>
      <c r="G20" s="109"/>
      <c r="H20" s="111"/>
      <c r="I20" s="111"/>
      <c r="J20" s="112"/>
      <c r="K20" s="113"/>
      <c r="L20" s="114"/>
      <c r="M20" s="115"/>
      <c r="N20" s="50"/>
      <c r="O20" s="116"/>
      <c r="P20" s="116"/>
      <c r="Q20" s="116"/>
    </row>
    <row r="21" spans="1:17" ht="18" thickBot="1">
      <c r="A21" s="50" t="s">
        <v>78</v>
      </c>
      <c r="B21" s="108"/>
      <c r="C21" s="109"/>
      <c r="D21" s="109"/>
      <c r="E21" s="110"/>
      <c r="F21" s="109"/>
      <c r="G21" s="109"/>
      <c r="H21" s="111"/>
      <c r="I21" s="111"/>
      <c r="J21" s="112"/>
      <c r="K21" s="113"/>
      <c r="L21" s="114"/>
      <c r="M21" s="115"/>
      <c r="N21" s="117"/>
      <c r="O21" s="118"/>
      <c r="P21" s="118"/>
      <c r="Q21" s="118"/>
    </row>
    <row r="22" spans="1:17" ht="47.25" thickTop="1">
      <c r="A22" s="58" t="s">
        <v>24</v>
      </c>
      <c r="B22" s="59" t="s">
        <v>25</v>
      </c>
      <c r="C22" s="60" t="s">
        <v>26</v>
      </c>
      <c r="D22" s="60" t="s">
        <v>27</v>
      </c>
      <c r="E22" s="61" t="s">
        <v>28</v>
      </c>
      <c r="F22" s="60" t="s">
        <v>29</v>
      </c>
      <c r="G22" s="60" t="s">
        <v>30</v>
      </c>
      <c r="H22" s="61" t="s">
        <v>28</v>
      </c>
      <c r="I22" s="62"/>
      <c r="J22" s="63"/>
      <c r="K22" s="64" t="s">
        <v>31</v>
      </c>
      <c r="L22" s="65" t="s">
        <v>32</v>
      </c>
      <c r="M22" s="66" t="s">
        <v>33</v>
      </c>
      <c r="N22" s="66" t="s">
        <v>34</v>
      </c>
      <c r="O22" s="64" t="s">
        <v>35</v>
      </c>
      <c r="P22" s="64" t="s">
        <v>36</v>
      </c>
      <c r="Q22" s="67" t="s">
        <v>37</v>
      </c>
    </row>
    <row r="23" spans="1:17" ht="17.25">
      <c r="A23" s="119" t="s">
        <v>79</v>
      </c>
      <c r="B23" s="120">
        <v>63</v>
      </c>
      <c r="C23" s="121">
        <v>52.166667</v>
      </c>
      <c r="D23" s="121">
        <v>-106.68</v>
      </c>
      <c r="E23" s="122" t="s">
        <v>39</v>
      </c>
      <c r="F23" s="121">
        <v>51.624167</v>
      </c>
      <c r="G23" s="121">
        <v>-106.442222</v>
      </c>
      <c r="H23" s="122" t="s">
        <v>40</v>
      </c>
      <c r="I23" s="123"/>
      <c r="J23" s="124"/>
      <c r="K23" s="125">
        <f aca="true" t="shared" si="4" ref="K23:K37">(B23/56.6*1000/3600)</f>
        <v>0.30918727915194344</v>
      </c>
      <c r="L23" s="126" t="s">
        <v>41</v>
      </c>
      <c r="M23" s="127" t="s">
        <v>41</v>
      </c>
      <c r="N23" s="128"/>
      <c r="O23" s="129"/>
      <c r="P23" s="129"/>
      <c r="Q23" s="130"/>
    </row>
    <row r="24" spans="1:17" ht="17.25">
      <c r="A24" s="82" t="s">
        <v>80</v>
      </c>
      <c r="B24" s="70">
        <v>85</v>
      </c>
      <c r="C24" s="83">
        <v>51.624167</v>
      </c>
      <c r="D24" s="83">
        <v>-106.442222</v>
      </c>
      <c r="E24" s="84" t="s">
        <v>40</v>
      </c>
      <c r="F24" s="71">
        <v>51.6083753798</v>
      </c>
      <c r="G24" s="71">
        <v>-105.818165298</v>
      </c>
      <c r="H24" s="92" t="s">
        <v>56</v>
      </c>
      <c r="I24" s="73"/>
      <c r="J24" s="85"/>
      <c r="K24" s="86">
        <f t="shared" si="4"/>
        <v>0.417157440125638</v>
      </c>
      <c r="L24" s="87" t="s">
        <v>41</v>
      </c>
      <c r="M24" s="88" t="s">
        <v>41</v>
      </c>
      <c r="N24" s="89"/>
      <c r="O24" s="90"/>
      <c r="P24" s="90"/>
      <c r="Q24" s="91"/>
    </row>
    <row r="25" spans="1:17" ht="17.25">
      <c r="A25" s="82" t="s">
        <v>81</v>
      </c>
      <c r="B25" s="70">
        <v>71</v>
      </c>
      <c r="C25" s="71">
        <v>51.6083753798</v>
      </c>
      <c r="D25" s="71">
        <v>-105.818165298</v>
      </c>
      <c r="E25" s="92" t="s">
        <v>56</v>
      </c>
      <c r="F25" s="71">
        <v>51.3099696556</v>
      </c>
      <c r="G25" s="71">
        <v>-106.717664976</v>
      </c>
      <c r="H25" s="84" t="s">
        <v>57</v>
      </c>
      <c r="I25" s="73"/>
      <c r="J25" s="85"/>
      <c r="K25" s="86">
        <f t="shared" si="4"/>
        <v>0.3484491558696506</v>
      </c>
      <c r="L25" s="93">
        <v>1.2</v>
      </c>
      <c r="M25" s="94">
        <v>7680</v>
      </c>
      <c r="N25" s="89">
        <v>620</v>
      </c>
      <c r="O25" s="90">
        <f aca="true" t="shared" si="5" ref="O25:O33">N25*3.28</f>
        <v>2033.6</v>
      </c>
      <c r="P25" s="90">
        <f aca="true" t="shared" si="6" ref="P25:P33">M25+O25:O26</f>
        <v>9713.6</v>
      </c>
      <c r="Q25" s="91">
        <f aca="true" t="shared" si="7" ref="Q25:Q33">P25/3.28</f>
        <v>2961.463414634147</v>
      </c>
    </row>
    <row r="26" spans="1:17" ht="17.25">
      <c r="A26" s="82" t="s">
        <v>82</v>
      </c>
      <c r="B26" s="70">
        <v>71</v>
      </c>
      <c r="C26" s="71">
        <v>51.2607653035</v>
      </c>
      <c r="D26" s="71">
        <v>-106.675411802</v>
      </c>
      <c r="E26" s="92" t="s">
        <v>83</v>
      </c>
      <c r="F26" s="71">
        <v>51.5588472583</v>
      </c>
      <c r="G26" s="71">
        <v>-105.776597339</v>
      </c>
      <c r="H26" s="84" t="s">
        <v>84</v>
      </c>
      <c r="I26" s="73"/>
      <c r="J26" s="85"/>
      <c r="K26" s="86">
        <f t="shared" si="4"/>
        <v>0.3484491558696506</v>
      </c>
      <c r="L26" s="93">
        <v>1.2</v>
      </c>
      <c r="M26" s="94">
        <v>7680</v>
      </c>
      <c r="N26" s="89">
        <v>623</v>
      </c>
      <c r="O26" s="90">
        <f t="shared" si="5"/>
        <v>2043.4399999999998</v>
      </c>
      <c r="P26" s="90">
        <f t="shared" si="6"/>
        <v>9723.44</v>
      </c>
      <c r="Q26" s="91">
        <f t="shared" si="7"/>
        <v>2964.463414634147</v>
      </c>
    </row>
    <row r="27" spans="1:17" ht="17.25">
      <c r="A27" s="82" t="s">
        <v>85</v>
      </c>
      <c r="B27" s="70">
        <v>71</v>
      </c>
      <c r="C27" s="71">
        <v>51.5093036506</v>
      </c>
      <c r="D27" s="71">
        <v>-105.735120024</v>
      </c>
      <c r="E27" s="84" t="s">
        <v>86</v>
      </c>
      <c r="F27" s="71">
        <v>51.2115444991</v>
      </c>
      <c r="G27" s="71">
        <v>-106.633249672</v>
      </c>
      <c r="H27" s="92" t="s">
        <v>87</v>
      </c>
      <c r="I27" s="73"/>
      <c r="J27" s="85"/>
      <c r="K27" s="86">
        <f t="shared" si="4"/>
        <v>0.3484491558696506</v>
      </c>
      <c r="L27" s="93">
        <v>1.2</v>
      </c>
      <c r="M27" s="94">
        <v>7680</v>
      </c>
      <c r="N27" s="89">
        <v>621</v>
      </c>
      <c r="O27" s="90">
        <f t="shared" si="5"/>
        <v>2036.8799999999999</v>
      </c>
      <c r="P27" s="90">
        <f t="shared" si="6"/>
        <v>9716.88</v>
      </c>
      <c r="Q27" s="91">
        <f t="shared" si="7"/>
        <v>2962.4634146341464</v>
      </c>
    </row>
    <row r="28" spans="1:17" ht="17.25">
      <c r="A28" s="82" t="s">
        <v>88</v>
      </c>
      <c r="B28" s="70">
        <v>71</v>
      </c>
      <c r="C28" s="71">
        <v>51.227953257</v>
      </c>
      <c r="D28" s="71">
        <v>-106.647293621</v>
      </c>
      <c r="E28" s="84" t="s">
        <v>89</v>
      </c>
      <c r="F28" s="71">
        <v>51.5258199024</v>
      </c>
      <c r="G28" s="71">
        <v>-105.748935746</v>
      </c>
      <c r="H28" s="92" t="s">
        <v>90</v>
      </c>
      <c r="I28" s="73"/>
      <c r="J28" s="85"/>
      <c r="K28" s="86">
        <f t="shared" si="4"/>
        <v>0.3484491558696506</v>
      </c>
      <c r="L28" s="93">
        <v>1.2</v>
      </c>
      <c r="M28" s="94">
        <v>7680</v>
      </c>
      <c r="N28" s="89">
        <v>622</v>
      </c>
      <c r="O28" s="90">
        <f t="shared" si="5"/>
        <v>2040.1599999999999</v>
      </c>
      <c r="P28" s="90">
        <f t="shared" si="6"/>
        <v>9720.16</v>
      </c>
      <c r="Q28" s="91">
        <f t="shared" si="7"/>
        <v>2963.4634146341464</v>
      </c>
    </row>
    <row r="29" spans="1:17" ht="17.25">
      <c r="A29" s="82" t="s">
        <v>91</v>
      </c>
      <c r="B29" s="70">
        <v>71</v>
      </c>
      <c r="C29" s="71">
        <v>51.4762660135</v>
      </c>
      <c r="D29" s="71">
        <v>-105.707518666</v>
      </c>
      <c r="E29" s="84" t="s">
        <v>92</v>
      </c>
      <c r="F29" s="71">
        <v>51.1787215284</v>
      </c>
      <c r="G29" s="71">
        <v>-106.605191995</v>
      </c>
      <c r="H29" s="92" t="s">
        <v>93</v>
      </c>
      <c r="I29" s="73"/>
      <c r="J29" s="85"/>
      <c r="K29" s="86">
        <f t="shared" si="4"/>
        <v>0.3484491558696506</v>
      </c>
      <c r="L29" s="93">
        <v>1.2</v>
      </c>
      <c r="M29" s="94">
        <v>7680</v>
      </c>
      <c r="N29" s="89">
        <v>619</v>
      </c>
      <c r="O29" s="90">
        <f t="shared" si="5"/>
        <v>2030.32</v>
      </c>
      <c r="P29" s="90">
        <f t="shared" si="6"/>
        <v>9710.32</v>
      </c>
      <c r="Q29" s="91">
        <f t="shared" si="7"/>
        <v>2960.4634146341464</v>
      </c>
    </row>
    <row r="30" spans="1:17" ht="17.25">
      <c r="A30" s="82" t="s">
        <v>94</v>
      </c>
      <c r="B30" s="70">
        <v>71</v>
      </c>
      <c r="C30" s="71">
        <v>51.1951339219</v>
      </c>
      <c r="D30" s="71">
        <v>-106.619215801</v>
      </c>
      <c r="E30" s="84" t="s">
        <v>95</v>
      </c>
      <c r="F30" s="71">
        <v>51.4927856867</v>
      </c>
      <c r="G30" s="71">
        <v>-105.721314335</v>
      </c>
      <c r="H30" s="92" t="s">
        <v>96</v>
      </c>
      <c r="I30" s="73"/>
      <c r="J30" s="85"/>
      <c r="K30" s="86">
        <f t="shared" si="4"/>
        <v>0.3484491558696506</v>
      </c>
      <c r="L30" s="93">
        <v>1.2</v>
      </c>
      <c r="M30" s="94">
        <v>7680</v>
      </c>
      <c r="N30" s="89">
        <v>620</v>
      </c>
      <c r="O30" s="90">
        <f t="shared" si="5"/>
        <v>2033.6</v>
      </c>
      <c r="P30" s="90">
        <f t="shared" si="6"/>
        <v>9713.6</v>
      </c>
      <c r="Q30" s="91">
        <f t="shared" si="7"/>
        <v>2961.463414634147</v>
      </c>
    </row>
    <row r="31" spans="1:17" ht="17.25">
      <c r="A31" s="82" t="s">
        <v>97</v>
      </c>
      <c r="B31" s="70">
        <v>71</v>
      </c>
      <c r="C31" s="71">
        <v>51.4432215508</v>
      </c>
      <c r="D31" s="71">
        <v>-105.679957335</v>
      </c>
      <c r="E31" s="84" t="s">
        <v>98</v>
      </c>
      <c r="F31" s="71">
        <v>51.1458913042</v>
      </c>
      <c r="G31" s="71">
        <v>-106.577174527</v>
      </c>
      <c r="H31" s="92" t="s">
        <v>21</v>
      </c>
      <c r="I31" s="73"/>
      <c r="J31" s="85"/>
      <c r="K31" s="86">
        <f t="shared" si="4"/>
        <v>0.3484491558696506</v>
      </c>
      <c r="L31" s="93">
        <v>1.2</v>
      </c>
      <c r="M31" s="94">
        <v>7680</v>
      </c>
      <c r="N31" s="89">
        <v>613</v>
      </c>
      <c r="O31" s="90">
        <f t="shared" si="5"/>
        <v>2010.6399999999999</v>
      </c>
      <c r="P31" s="90">
        <f t="shared" si="6"/>
        <v>9690.64</v>
      </c>
      <c r="Q31" s="91">
        <f t="shared" si="7"/>
        <v>2954.4634146341464</v>
      </c>
    </row>
    <row r="32" spans="1:17" ht="17.25">
      <c r="A32" s="82" t="s">
        <v>99</v>
      </c>
      <c r="B32" s="70">
        <v>71</v>
      </c>
      <c r="C32" s="71">
        <v>51.1623073215</v>
      </c>
      <c r="D32" s="71">
        <v>-106.591178241</v>
      </c>
      <c r="E32" s="84" t="s">
        <v>100</v>
      </c>
      <c r="F32" s="71">
        <v>51.4597446339</v>
      </c>
      <c r="G32" s="71">
        <v>-105.693733004</v>
      </c>
      <c r="H32" s="92" t="s">
        <v>101</v>
      </c>
      <c r="I32" s="73"/>
      <c r="J32" s="85"/>
      <c r="K32" s="86">
        <f t="shared" si="4"/>
        <v>0.3484491558696506</v>
      </c>
      <c r="L32" s="93">
        <v>1.2</v>
      </c>
      <c r="M32" s="94">
        <v>7680</v>
      </c>
      <c r="N32" s="89">
        <v>616</v>
      </c>
      <c r="O32" s="90">
        <f t="shared" si="5"/>
        <v>2020.4799999999998</v>
      </c>
      <c r="P32" s="90">
        <f t="shared" si="6"/>
        <v>9700.48</v>
      </c>
      <c r="Q32" s="91">
        <f t="shared" si="7"/>
        <v>2957.4634146341464</v>
      </c>
    </row>
    <row r="33" spans="1:17" ht="17.25">
      <c r="A33" s="82" t="s">
        <v>106</v>
      </c>
      <c r="B33" s="70">
        <v>71</v>
      </c>
      <c r="C33" s="71">
        <v>51.4432215508</v>
      </c>
      <c r="D33" s="71">
        <v>-105.679957335</v>
      </c>
      <c r="E33" s="84" t="s">
        <v>98</v>
      </c>
      <c r="F33" s="71">
        <v>51.1458913042</v>
      </c>
      <c r="G33" s="71">
        <v>-106.577174527</v>
      </c>
      <c r="H33" s="92" t="s">
        <v>21</v>
      </c>
      <c r="I33" s="73"/>
      <c r="J33" s="85"/>
      <c r="K33" s="86">
        <f t="shared" si="4"/>
        <v>0.3484491558696506</v>
      </c>
      <c r="L33" s="93">
        <v>1.2</v>
      </c>
      <c r="M33" s="94">
        <v>7680</v>
      </c>
      <c r="N33" s="89">
        <v>613</v>
      </c>
      <c r="O33" s="90">
        <f t="shared" si="5"/>
        <v>2010.6399999999999</v>
      </c>
      <c r="P33" s="90">
        <f t="shared" si="6"/>
        <v>9690.64</v>
      </c>
      <c r="Q33" s="91">
        <f t="shared" si="7"/>
        <v>2954.4634146341464</v>
      </c>
    </row>
    <row r="34" spans="1:17" ht="17.25">
      <c r="A34" s="82" t="s">
        <v>102</v>
      </c>
      <c r="B34" s="70">
        <v>15</v>
      </c>
      <c r="C34" s="71">
        <v>51.1458913042</v>
      </c>
      <c r="D34" s="71">
        <v>-106.577174527</v>
      </c>
      <c r="E34" s="92" t="s">
        <v>21</v>
      </c>
      <c r="F34" s="71">
        <v>51.1303705962</v>
      </c>
      <c r="G34" s="71">
        <v>-106.765045452</v>
      </c>
      <c r="H34" s="84" t="s">
        <v>71</v>
      </c>
      <c r="I34" s="73"/>
      <c r="J34" s="85"/>
      <c r="K34" s="86">
        <f t="shared" si="4"/>
        <v>0.07361601884570082</v>
      </c>
      <c r="L34" s="93">
        <v>1.2</v>
      </c>
      <c r="M34" s="94" t="s">
        <v>72</v>
      </c>
      <c r="N34" s="89"/>
      <c r="O34" s="90"/>
      <c r="P34" s="90"/>
      <c r="Q34" s="91"/>
    </row>
    <row r="35" spans="1:17" ht="17.25">
      <c r="A35" s="82" t="s">
        <v>103</v>
      </c>
      <c r="B35" s="70">
        <v>18</v>
      </c>
      <c r="C35" s="71">
        <v>51.1303705962</v>
      </c>
      <c r="D35" s="71">
        <v>-106.765045452</v>
      </c>
      <c r="E35" s="84" t="s">
        <v>71</v>
      </c>
      <c r="F35" s="71">
        <v>51.2769424011</v>
      </c>
      <c r="G35" s="71">
        <v>-106.861050512</v>
      </c>
      <c r="H35" s="92" t="s">
        <v>74</v>
      </c>
      <c r="I35" s="73"/>
      <c r="J35" s="85"/>
      <c r="K35" s="86">
        <f t="shared" si="4"/>
        <v>0.08833922261484098</v>
      </c>
      <c r="L35" s="93">
        <v>0.1</v>
      </c>
      <c r="M35" s="94">
        <v>640</v>
      </c>
      <c r="N35" s="89"/>
      <c r="O35" s="90"/>
      <c r="P35" s="90"/>
      <c r="Q35" s="91"/>
    </row>
    <row r="36" spans="1:17" ht="17.25">
      <c r="A36" s="82" t="s">
        <v>104</v>
      </c>
      <c r="B36" s="70">
        <v>49</v>
      </c>
      <c r="C36" s="71">
        <v>51.4597446339</v>
      </c>
      <c r="D36" s="71">
        <v>-105.693733004</v>
      </c>
      <c r="E36" s="92" t="s">
        <v>101</v>
      </c>
      <c r="F36" s="71">
        <v>51.624167</v>
      </c>
      <c r="G36" s="71">
        <v>-106.442222</v>
      </c>
      <c r="H36" s="84" t="s">
        <v>40</v>
      </c>
      <c r="I36" s="73"/>
      <c r="J36" s="85"/>
      <c r="K36" s="86">
        <f t="shared" si="4"/>
        <v>0.240478994895956</v>
      </c>
      <c r="L36" s="87" t="s">
        <v>41</v>
      </c>
      <c r="M36" s="88" t="s">
        <v>41</v>
      </c>
      <c r="N36" s="89"/>
      <c r="O36" s="90"/>
      <c r="P36" s="90"/>
      <c r="Q36" s="91"/>
    </row>
    <row r="37" spans="1:17" ht="17.25">
      <c r="A37" s="82" t="s">
        <v>105</v>
      </c>
      <c r="B37" s="70">
        <v>63</v>
      </c>
      <c r="C37" s="71">
        <v>51.624167</v>
      </c>
      <c r="D37" s="71">
        <v>-106.442222</v>
      </c>
      <c r="E37" s="84" t="s">
        <v>40</v>
      </c>
      <c r="F37" s="83">
        <v>52.166667</v>
      </c>
      <c r="G37" s="83">
        <v>-106.68</v>
      </c>
      <c r="H37" s="84" t="s">
        <v>39</v>
      </c>
      <c r="I37" s="73"/>
      <c r="J37" s="85"/>
      <c r="K37" s="86">
        <f t="shared" si="4"/>
        <v>0.30918727915194344</v>
      </c>
      <c r="L37" s="87" t="s">
        <v>41</v>
      </c>
      <c r="M37" s="88" t="s">
        <v>41</v>
      </c>
      <c r="N37" s="89"/>
      <c r="O37" s="90"/>
      <c r="P37" s="90"/>
      <c r="Q37" s="91"/>
    </row>
    <row r="38" spans="1:17" ht="10.5" thickBot="1">
      <c r="A38" s="131"/>
      <c r="B38" s="132"/>
      <c r="C38" s="98"/>
      <c r="D38" s="98"/>
      <c r="E38" s="99"/>
      <c r="F38" s="98"/>
      <c r="G38" s="98"/>
      <c r="H38" s="97"/>
      <c r="I38" s="97"/>
      <c r="J38" s="133"/>
      <c r="K38" s="134"/>
      <c r="L38" s="135"/>
      <c r="M38" s="136"/>
      <c r="N38" s="137"/>
      <c r="O38" s="138"/>
      <c r="P38" s="138"/>
      <c r="Q38" s="139"/>
    </row>
    <row r="39" ht="10.5" thickTop="1"/>
  </sheetData>
  <printOptions/>
  <pageMargins left="0.28" right="0.22" top="0.59" bottom="0.69" header="0.28" footer="0.5"/>
  <pageSetup fitToHeight="2" horizontalDpi="600" verticalDpi="600" orientation="landscape" scale="80" r:id="rId1"/>
  <headerFooter alignWithMargins="0">
    <oddHeader>&amp;C&amp;"Arial,Bold"&amp;12Kenaston Study Area - May 25th 2010 Edition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Q16"/>
  <sheetViews>
    <sheetView zoomScale="75" zoomScaleNormal="75" workbookViewId="0" topLeftCell="A1">
      <selection activeCell="T20" sqref="T20"/>
    </sheetView>
  </sheetViews>
  <sheetFormatPr defaultColWidth="9.140625" defaultRowHeight="12.75"/>
  <cols>
    <col min="1" max="1" width="29.00390625" style="6" customWidth="1"/>
    <col min="2" max="2" width="16.8515625" style="6" hidden="1" customWidth="1"/>
    <col min="3" max="3" width="16.8515625" style="51" hidden="1" customWidth="1"/>
    <col min="4" max="4" width="11.28125" style="51" hidden="1" customWidth="1"/>
    <col min="5" max="5" width="11.28125" style="52" hidden="1" customWidth="1"/>
    <col min="6" max="6" width="11.28125" style="51" hidden="1" customWidth="1"/>
    <col min="7" max="7" width="10.8515625" style="51" hidden="1" customWidth="1"/>
    <col min="8" max="9" width="9.7109375" style="53" hidden="1" customWidth="1"/>
    <col min="10" max="10" width="0.13671875" style="54" customWidth="1"/>
    <col min="11" max="11" width="10.7109375" style="55" customWidth="1"/>
    <col min="12" max="12" width="9.8515625" style="56" customWidth="1"/>
    <col min="13" max="13" width="12.00390625" style="53" customWidth="1"/>
    <col min="14" max="14" width="13.28125" style="6" hidden="1" customWidth="1"/>
    <col min="15" max="15" width="16.28125" style="57" hidden="1" customWidth="1"/>
    <col min="16" max="16" width="9.57421875" style="57" customWidth="1"/>
    <col min="17" max="17" width="10.421875" style="57" customWidth="1"/>
    <col min="18" max="16384" width="9.140625" style="6" customWidth="1"/>
  </cols>
  <sheetData>
    <row r="1" ht="24.75" customHeight="1" thickBot="1">
      <c r="A1" s="50" t="s">
        <v>23</v>
      </c>
    </row>
    <row r="2" spans="1:17" s="68" customFormat="1" ht="63" customHeight="1" thickTop="1">
      <c r="A2" s="58" t="s">
        <v>24</v>
      </c>
      <c r="B2" s="59" t="s">
        <v>25</v>
      </c>
      <c r="C2" s="60" t="s">
        <v>26</v>
      </c>
      <c r="D2" s="60" t="s">
        <v>27</v>
      </c>
      <c r="E2" s="61" t="s">
        <v>28</v>
      </c>
      <c r="F2" s="60" t="s">
        <v>29</v>
      </c>
      <c r="G2" s="60" t="s">
        <v>30</v>
      </c>
      <c r="H2" s="61" t="s">
        <v>28</v>
      </c>
      <c r="I2" s="62"/>
      <c r="J2" s="63"/>
      <c r="K2" s="64" t="s">
        <v>31</v>
      </c>
      <c r="L2" s="65" t="s">
        <v>32</v>
      </c>
      <c r="M2" s="66" t="s">
        <v>33</v>
      </c>
      <c r="N2" s="66" t="s">
        <v>34</v>
      </c>
      <c r="O2" s="64" t="s">
        <v>35</v>
      </c>
      <c r="P2" s="64" t="s">
        <v>36</v>
      </c>
      <c r="Q2" s="67" t="s">
        <v>37</v>
      </c>
    </row>
    <row r="3" spans="1:17" ht="12.75">
      <c r="A3" s="69"/>
      <c r="B3" s="70"/>
      <c r="C3" s="71"/>
      <c r="D3" s="71"/>
      <c r="E3" s="72"/>
      <c r="F3" s="71"/>
      <c r="G3" s="71"/>
      <c r="H3" s="72"/>
      <c r="I3" s="73"/>
      <c r="J3" s="74"/>
      <c r="K3" s="75"/>
      <c r="L3" s="76"/>
      <c r="M3" s="77"/>
      <c r="N3" s="78"/>
      <c r="O3" s="79"/>
      <c r="P3" s="80"/>
      <c r="Q3" s="81"/>
    </row>
    <row r="4" spans="1:17" ht="17.25">
      <c r="A4" s="82" t="s">
        <v>38</v>
      </c>
      <c r="B4" s="70">
        <v>63</v>
      </c>
      <c r="C4" s="83">
        <v>52.166667</v>
      </c>
      <c r="D4" s="83">
        <v>-106.68</v>
      </c>
      <c r="E4" s="84" t="s">
        <v>39</v>
      </c>
      <c r="F4" s="83">
        <v>51.624167</v>
      </c>
      <c r="G4" s="83">
        <v>-106.442222</v>
      </c>
      <c r="H4" s="84" t="s">
        <v>40</v>
      </c>
      <c r="I4" s="73"/>
      <c r="J4" s="85"/>
      <c r="K4" s="86">
        <f>(B4/56.6*1000/3600)</f>
        <v>0.30918727915194344</v>
      </c>
      <c r="L4" s="87" t="s">
        <v>41</v>
      </c>
      <c r="M4" s="88" t="s">
        <v>41</v>
      </c>
      <c r="N4" s="89"/>
      <c r="O4" s="90"/>
      <c r="P4" s="90"/>
      <c r="Q4" s="91"/>
    </row>
    <row r="5" spans="1:17" ht="17.25">
      <c r="A5" s="82" t="s">
        <v>107</v>
      </c>
      <c r="B5" s="70">
        <v>40</v>
      </c>
      <c r="C5" s="83">
        <v>51.624167</v>
      </c>
      <c r="D5" s="83">
        <v>-106.442222</v>
      </c>
      <c r="E5" s="84" t="s">
        <v>40</v>
      </c>
      <c r="F5" s="71">
        <v>51.674388651</v>
      </c>
      <c r="G5" s="71">
        <v>-105.873730858</v>
      </c>
      <c r="H5" s="92" t="s">
        <v>43</v>
      </c>
      <c r="I5" s="73"/>
      <c r="J5" s="85"/>
      <c r="K5" s="86">
        <f>(B5/56.6*1000/3600)</f>
        <v>0.19630938358853553</v>
      </c>
      <c r="L5" s="87" t="s">
        <v>41</v>
      </c>
      <c r="M5" s="88" t="s">
        <v>41</v>
      </c>
      <c r="N5" s="89"/>
      <c r="O5" s="90"/>
      <c r="P5" s="90"/>
      <c r="Q5" s="91"/>
    </row>
    <row r="6" spans="1:17" ht="17.25">
      <c r="A6" s="82" t="s">
        <v>46</v>
      </c>
      <c r="B6" s="70">
        <v>71</v>
      </c>
      <c r="C6" s="71">
        <v>51.391940132</v>
      </c>
      <c r="D6" s="71">
        <v>-106.788290192</v>
      </c>
      <c r="E6" s="92" t="s">
        <v>47</v>
      </c>
      <c r="F6" s="71">
        <v>51.6908876239</v>
      </c>
      <c r="G6" s="71">
        <v>-105.887647623</v>
      </c>
      <c r="H6" s="84" t="s">
        <v>48</v>
      </c>
      <c r="I6" s="73"/>
      <c r="J6" s="85"/>
      <c r="K6" s="86">
        <f>(B6/56.6*1000/3600)</f>
        <v>0.3484491558696506</v>
      </c>
      <c r="L6" s="93">
        <v>1.2</v>
      </c>
      <c r="M6" s="94">
        <v>7680</v>
      </c>
      <c r="N6" s="89">
        <v>615</v>
      </c>
      <c r="O6" s="90">
        <f>N6*3.28</f>
        <v>2017.1999999999998</v>
      </c>
      <c r="P6" s="90">
        <f>M6+O6:O6</f>
        <v>9697.2</v>
      </c>
      <c r="Q6" s="91">
        <f>P6/3.28</f>
        <v>2956.463414634147</v>
      </c>
    </row>
    <row r="7" spans="1:17" ht="17.25">
      <c r="A7" s="82" t="s">
        <v>55</v>
      </c>
      <c r="B7" s="70">
        <v>71</v>
      </c>
      <c r="C7" s="71">
        <v>51.6083753798</v>
      </c>
      <c r="D7" s="71">
        <v>-105.818165298</v>
      </c>
      <c r="E7" s="92" t="s">
        <v>56</v>
      </c>
      <c r="F7" s="71">
        <v>51.3099696556</v>
      </c>
      <c r="G7" s="71">
        <v>-106.717664976</v>
      </c>
      <c r="H7" s="84" t="s">
        <v>57</v>
      </c>
      <c r="I7" s="73"/>
      <c r="J7" s="85"/>
      <c r="K7" s="86">
        <f>(B7/56.6*1000/3600)</f>
        <v>0.3484491558696506</v>
      </c>
      <c r="L7" s="93">
        <v>1.2</v>
      </c>
      <c r="M7" s="94">
        <v>7680</v>
      </c>
      <c r="N7" s="89">
        <v>620</v>
      </c>
      <c r="O7" s="90">
        <f>N7*3.28</f>
        <v>2033.6</v>
      </c>
      <c r="P7" s="90">
        <f>M7+O7:O7</f>
        <v>9713.6</v>
      </c>
      <c r="Q7" s="91">
        <f>P7/3.28</f>
        <v>2961.463414634147</v>
      </c>
    </row>
    <row r="8" spans="1:17" ht="17.25">
      <c r="A8" s="82" t="s">
        <v>88</v>
      </c>
      <c r="B8" s="70">
        <v>71</v>
      </c>
      <c r="C8" s="71">
        <v>51.227953257</v>
      </c>
      <c r="D8" s="71">
        <v>-106.647293621</v>
      </c>
      <c r="E8" s="84" t="s">
        <v>89</v>
      </c>
      <c r="F8" s="71">
        <v>51.5258199024</v>
      </c>
      <c r="G8" s="71">
        <v>-105.748935746</v>
      </c>
      <c r="H8" s="92" t="s">
        <v>90</v>
      </c>
      <c r="I8" s="73"/>
      <c r="J8" s="85"/>
      <c r="K8" s="86">
        <f aca="true" t="shared" si="0" ref="K8:K13">(B8/56.6*1000/3600)</f>
        <v>0.3484491558696506</v>
      </c>
      <c r="L8" s="93">
        <v>1.2</v>
      </c>
      <c r="M8" s="94">
        <v>7680</v>
      </c>
      <c r="N8" s="89">
        <v>622</v>
      </c>
      <c r="O8" s="90">
        <f>N8*3.28</f>
        <v>2040.1599999999999</v>
      </c>
      <c r="P8" s="90">
        <f>M8+O8:O8</f>
        <v>9720.16</v>
      </c>
      <c r="Q8" s="91">
        <f>P8/3.28</f>
        <v>2963.4634146341464</v>
      </c>
    </row>
    <row r="9" spans="1:17" ht="17.25">
      <c r="A9" s="82" t="s">
        <v>97</v>
      </c>
      <c r="B9" s="70">
        <v>71</v>
      </c>
      <c r="C9" s="71">
        <v>51.4432215508</v>
      </c>
      <c r="D9" s="71">
        <v>-105.679957335</v>
      </c>
      <c r="E9" s="84" t="s">
        <v>98</v>
      </c>
      <c r="F9" s="71">
        <v>51.1458913042</v>
      </c>
      <c r="G9" s="71">
        <v>-106.577174527</v>
      </c>
      <c r="H9" s="92" t="s">
        <v>21</v>
      </c>
      <c r="I9" s="73"/>
      <c r="J9" s="85"/>
      <c r="K9" s="86">
        <f t="shared" si="0"/>
        <v>0.3484491558696506</v>
      </c>
      <c r="L9" s="93">
        <v>1.2</v>
      </c>
      <c r="M9" s="94">
        <v>7680</v>
      </c>
      <c r="N9" s="89">
        <v>613</v>
      </c>
      <c r="O9" s="90">
        <f>N9*3.28</f>
        <v>2010.6399999999999</v>
      </c>
      <c r="P9" s="90">
        <f>M9+O9:O9</f>
        <v>9690.64</v>
      </c>
      <c r="Q9" s="91">
        <f>P9/3.28</f>
        <v>2954.4634146341464</v>
      </c>
    </row>
    <row r="10" spans="1:17" ht="17.25">
      <c r="A10" s="82" t="s">
        <v>102</v>
      </c>
      <c r="B10" s="70">
        <v>15</v>
      </c>
      <c r="C10" s="71">
        <v>51.1458913042</v>
      </c>
      <c r="D10" s="71">
        <v>-106.577174527</v>
      </c>
      <c r="E10" s="92" t="s">
        <v>21</v>
      </c>
      <c r="F10" s="71">
        <v>51.1303705962</v>
      </c>
      <c r="G10" s="71">
        <v>-106.765045452</v>
      </c>
      <c r="H10" s="84" t="s">
        <v>71</v>
      </c>
      <c r="I10" s="73"/>
      <c r="J10" s="85"/>
      <c r="K10" s="86">
        <f t="shared" si="0"/>
        <v>0.07361601884570082</v>
      </c>
      <c r="L10" s="93">
        <v>1.2</v>
      </c>
      <c r="M10" s="94" t="s">
        <v>72</v>
      </c>
      <c r="N10" s="89"/>
      <c r="O10" s="90"/>
      <c r="P10" s="90"/>
      <c r="Q10" s="91"/>
    </row>
    <row r="11" spans="1:17" ht="17.25">
      <c r="A11" s="82" t="s">
        <v>103</v>
      </c>
      <c r="B11" s="70">
        <v>18</v>
      </c>
      <c r="C11" s="71">
        <v>51.1303705962</v>
      </c>
      <c r="D11" s="71">
        <v>-106.765045452</v>
      </c>
      <c r="E11" s="84" t="s">
        <v>71</v>
      </c>
      <c r="F11" s="71">
        <v>51.2769424011</v>
      </c>
      <c r="G11" s="71">
        <v>-106.861050512</v>
      </c>
      <c r="H11" s="92" t="s">
        <v>74</v>
      </c>
      <c r="I11" s="73"/>
      <c r="J11" s="85"/>
      <c r="K11" s="86">
        <f t="shared" si="0"/>
        <v>0.08833922261484098</v>
      </c>
      <c r="L11" s="93">
        <v>0.1</v>
      </c>
      <c r="M11" s="94">
        <v>640</v>
      </c>
      <c r="N11" s="89"/>
      <c r="O11" s="90"/>
      <c r="P11" s="90"/>
      <c r="Q11" s="91"/>
    </row>
    <row r="12" spans="1:17" ht="17.25">
      <c r="A12" s="82" t="s">
        <v>108</v>
      </c>
      <c r="B12" s="70">
        <v>49</v>
      </c>
      <c r="C12" s="71">
        <v>51.4597446339</v>
      </c>
      <c r="D12" s="71">
        <v>-105.693733004</v>
      </c>
      <c r="E12" s="92" t="s">
        <v>101</v>
      </c>
      <c r="F12" s="71">
        <v>51.624167</v>
      </c>
      <c r="G12" s="71">
        <v>-106.442222</v>
      </c>
      <c r="H12" s="84" t="s">
        <v>40</v>
      </c>
      <c r="I12" s="73"/>
      <c r="J12" s="85"/>
      <c r="K12" s="86">
        <f t="shared" si="0"/>
        <v>0.240478994895956</v>
      </c>
      <c r="L12" s="87" t="s">
        <v>41</v>
      </c>
      <c r="M12" s="88" t="s">
        <v>41</v>
      </c>
      <c r="N12" s="89"/>
      <c r="O12" s="90"/>
      <c r="P12" s="90"/>
      <c r="Q12" s="91"/>
    </row>
    <row r="13" spans="1:17" ht="17.25">
      <c r="A13" s="82" t="s">
        <v>105</v>
      </c>
      <c r="B13" s="70">
        <v>63</v>
      </c>
      <c r="C13" s="71">
        <v>51.624167</v>
      </c>
      <c r="D13" s="71">
        <v>-106.442222</v>
      </c>
      <c r="E13" s="84" t="s">
        <v>40</v>
      </c>
      <c r="F13" s="83">
        <v>52.166667</v>
      </c>
      <c r="G13" s="83">
        <v>-106.68</v>
      </c>
      <c r="H13" s="84" t="s">
        <v>39</v>
      </c>
      <c r="I13" s="73"/>
      <c r="J13" s="85"/>
      <c r="K13" s="86">
        <f t="shared" si="0"/>
        <v>0.30918727915194344</v>
      </c>
      <c r="L13" s="87" t="s">
        <v>41</v>
      </c>
      <c r="M13" s="88" t="s">
        <v>41</v>
      </c>
      <c r="N13" s="89"/>
      <c r="O13" s="90"/>
      <c r="P13" s="90"/>
      <c r="Q13" s="91"/>
    </row>
    <row r="14" spans="1:17" ht="10.5" thickBot="1">
      <c r="A14" s="131"/>
      <c r="B14" s="132"/>
      <c r="C14" s="98"/>
      <c r="D14" s="98"/>
      <c r="E14" s="99"/>
      <c r="F14" s="98"/>
      <c r="G14" s="98"/>
      <c r="H14" s="97"/>
      <c r="I14" s="97"/>
      <c r="J14" s="133"/>
      <c r="K14" s="134"/>
      <c r="L14" s="135"/>
      <c r="M14" s="136"/>
      <c r="N14" s="137"/>
      <c r="O14" s="138"/>
      <c r="P14" s="138"/>
      <c r="Q14" s="139"/>
    </row>
    <row r="15" ht="10.5" thickTop="1"/>
    <row r="16" ht="9.75">
      <c r="K16" s="140">
        <f>SUM(K4:K15)</f>
        <v>2.6109148017275223</v>
      </c>
    </row>
  </sheetData>
  <printOptions/>
  <pageMargins left="0.28" right="0.22" top="0.59" bottom="0.69" header="0.28" footer="0.5"/>
  <pageSetup fitToHeight="2" horizontalDpi="600" verticalDpi="600" orientation="landscape" scale="80" r:id="rId1"/>
  <headerFooter alignWithMargins="0">
    <oddHeader>&amp;C&amp;"Arial,Bold"&amp;12Kenaston Study Area - May 25th 2010 Edition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8" sqref="B8"/>
    </sheetView>
  </sheetViews>
  <sheetFormatPr defaultColWidth="9.140625" defaultRowHeight="12.75"/>
  <cols>
    <col min="1" max="1" width="10.8515625" style="0" customWidth="1"/>
  </cols>
  <sheetData>
    <row r="1" spans="1:6" ht="12.75">
      <c r="A1" s="47" t="s">
        <v>110</v>
      </c>
      <c r="B1">
        <v>1.2</v>
      </c>
      <c r="C1" s="47"/>
      <c r="D1" s="48"/>
      <c r="E1" s="48"/>
      <c r="F1" s="49"/>
    </row>
    <row r="2" spans="1:6" ht="12.75">
      <c r="A2" s="47" t="s">
        <v>111</v>
      </c>
      <c r="B2" s="47">
        <v>40</v>
      </c>
      <c r="C2" s="47"/>
      <c r="D2" s="48"/>
      <c r="E2" s="48"/>
      <c r="F2" s="49"/>
    </row>
    <row r="3" spans="1:6" ht="12.75">
      <c r="A3" s="47" t="s">
        <v>112</v>
      </c>
      <c r="B3">
        <f>B1/TAN(40/360*2*3.1415)*6080</f>
        <v>8695.397800140085</v>
      </c>
      <c r="C3" s="47"/>
      <c r="D3" s="48"/>
      <c r="E3" s="48"/>
      <c r="F3" s="49"/>
    </row>
    <row r="4" spans="1:6" ht="12.75">
      <c r="A4" s="47"/>
      <c r="B4" s="47"/>
      <c r="C4" s="47"/>
      <c r="D4" s="48"/>
      <c r="E4" s="48"/>
      <c r="F4" s="49"/>
    </row>
    <row r="5" spans="1:6" ht="12.75">
      <c r="A5" s="47" t="s">
        <v>113</v>
      </c>
      <c r="B5" s="47"/>
      <c r="C5" s="47"/>
      <c r="D5" s="48"/>
      <c r="E5" s="48"/>
      <c r="F5" s="49"/>
    </row>
    <row r="6" spans="1:6" ht="12.75">
      <c r="A6" s="47" t="s">
        <v>114</v>
      </c>
      <c r="B6" s="47">
        <v>7660</v>
      </c>
      <c r="C6" s="47"/>
      <c r="D6" s="48"/>
      <c r="E6" s="48"/>
      <c r="F6" s="49"/>
    </row>
    <row r="7" spans="1:7" ht="12.75">
      <c r="A7" s="47" t="s">
        <v>111</v>
      </c>
      <c r="B7" s="47">
        <v>40</v>
      </c>
      <c r="C7" s="47"/>
      <c r="D7" s="48" t="s">
        <v>116</v>
      </c>
      <c r="E7" s="48" t="s">
        <v>117</v>
      </c>
      <c r="F7" s="49" t="s">
        <v>119</v>
      </c>
      <c r="G7" t="s">
        <v>118</v>
      </c>
    </row>
    <row r="8" spans="1:7" ht="12.75">
      <c r="A8" s="47" t="s">
        <v>115</v>
      </c>
      <c r="B8">
        <f>TAN(B7/360*2*3.1415)*B6/6080</f>
        <v>1.0571109236488196</v>
      </c>
      <c r="C8" s="47"/>
      <c r="D8" s="48">
        <v>1.8</v>
      </c>
      <c r="E8" s="48">
        <v>0.58</v>
      </c>
      <c r="F8" s="49">
        <f>D8-E8</f>
        <v>1.2200000000000002</v>
      </c>
      <c r="G8">
        <f>F8/60*111</f>
        <v>2.257</v>
      </c>
    </row>
    <row r="9" spans="1:6" ht="12.75">
      <c r="A9" s="47"/>
      <c r="B9" s="47"/>
      <c r="C9" s="47"/>
      <c r="D9" s="48"/>
      <c r="E9" s="48"/>
      <c r="F9" s="49"/>
    </row>
    <row r="10" spans="1:6" ht="12.75">
      <c r="A10" s="47"/>
      <c r="B10" s="48"/>
      <c r="C10" s="48"/>
      <c r="D10" s="48"/>
      <c r="E10" s="48"/>
      <c r="F10" s="48"/>
    </row>
    <row r="11" spans="1:2" ht="12.75">
      <c r="A11" s="47"/>
      <c r="B11" s="47"/>
    </row>
    <row r="12" ht="12.75">
      <c r="A12" s="47"/>
    </row>
    <row r="13" ht="12.75">
      <c r="A13" s="47"/>
    </row>
    <row r="22" ht="12.75">
      <c r="I22">
        <f>1.2/TAN(40/360*2*3.1415)*5280</f>
        <v>7551.266510647969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F6" sqref="F6"/>
    </sheetView>
  </sheetViews>
  <sheetFormatPr defaultColWidth="9.140625" defaultRowHeight="12.75"/>
  <cols>
    <col min="2" max="2" width="10.57421875" style="0" customWidth="1"/>
    <col min="6" max="6" width="12.28125" style="175" bestFit="1" customWidth="1"/>
    <col min="7" max="8" width="8.8515625" style="175" customWidth="1"/>
  </cols>
  <sheetData>
    <row r="1" spans="5:9" ht="12.75">
      <c r="E1" t="s">
        <v>177</v>
      </c>
      <c r="F1" s="175" t="s">
        <v>176</v>
      </c>
      <c r="G1" s="175" t="s">
        <v>178</v>
      </c>
      <c r="H1" s="175" t="s">
        <v>179</v>
      </c>
      <c r="I1" s="175" t="s">
        <v>191</v>
      </c>
    </row>
    <row r="3" spans="1:2" ht="12.75">
      <c r="A3" s="173">
        <v>40327</v>
      </c>
      <c r="B3" t="s">
        <v>180</v>
      </c>
    </row>
    <row r="4" spans="1:9" ht="12.75">
      <c r="A4" s="173">
        <v>40328</v>
      </c>
      <c r="B4" t="s">
        <v>175</v>
      </c>
      <c r="C4" s="174">
        <v>0.5833333333333334</v>
      </c>
      <c r="D4" s="174">
        <v>0.875</v>
      </c>
      <c r="E4" s="174">
        <f>D4-C4</f>
        <v>0.29166666666666663</v>
      </c>
      <c r="F4" s="175">
        <v>3</v>
      </c>
      <c r="G4" s="175">
        <v>0</v>
      </c>
      <c r="H4" s="175">
        <f aca="true" t="shared" si="0" ref="H4:H9">F4*1.5+G4*2</f>
        <v>4.5</v>
      </c>
      <c r="I4" s="175">
        <f>H4</f>
        <v>4.5</v>
      </c>
    </row>
    <row r="5" spans="1:9" ht="12.75">
      <c r="A5" s="173">
        <v>40329</v>
      </c>
      <c r="B5" t="s">
        <v>185</v>
      </c>
      <c r="C5" s="174">
        <v>0.3125</v>
      </c>
      <c r="D5" s="174">
        <v>0.6875</v>
      </c>
      <c r="E5" s="174">
        <f>D5-C5</f>
        <v>0.375</v>
      </c>
      <c r="F5" s="175">
        <v>1.5</v>
      </c>
      <c r="G5" s="175">
        <v>0</v>
      </c>
      <c r="H5" s="175">
        <f t="shared" si="0"/>
        <v>2.25</v>
      </c>
      <c r="I5" s="175">
        <f>H5+I4</f>
        <v>6.75</v>
      </c>
    </row>
    <row r="6" spans="1:9" ht="12.75">
      <c r="A6" s="173">
        <v>40330</v>
      </c>
      <c r="B6" t="s">
        <v>181</v>
      </c>
      <c r="C6" s="174">
        <v>0.3125</v>
      </c>
      <c r="D6" s="174">
        <v>0.75</v>
      </c>
      <c r="E6" s="174">
        <f>D6-C6</f>
        <v>0.4375</v>
      </c>
      <c r="F6" s="175">
        <v>3</v>
      </c>
      <c r="G6" s="175">
        <v>0</v>
      </c>
      <c r="H6" s="175">
        <f t="shared" si="0"/>
        <v>4.5</v>
      </c>
      <c r="I6" s="175">
        <f>H6+I5</f>
        <v>11.25</v>
      </c>
    </row>
    <row r="7" spans="1:9" ht="12.75">
      <c r="A7" s="173">
        <v>40331</v>
      </c>
      <c r="B7" t="s">
        <v>182</v>
      </c>
      <c r="C7" s="174">
        <v>0.125</v>
      </c>
      <c r="D7" s="174">
        <v>0.6875</v>
      </c>
      <c r="E7" s="174">
        <f>D7-C7</f>
        <v>0.5625</v>
      </c>
      <c r="F7" s="175">
        <v>6</v>
      </c>
      <c r="G7" s="175">
        <v>0</v>
      </c>
      <c r="H7" s="175">
        <f>F7*1.5+G7*2</f>
        <v>9</v>
      </c>
      <c r="I7" s="175">
        <f>H7+I6</f>
        <v>20.25</v>
      </c>
    </row>
    <row r="8" spans="1:9" ht="12.75">
      <c r="A8" s="173">
        <v>40332</v>
      </c>
      <c r="B8" t="s">
        <v>183</v>
      </c>
      <c r="C8" s="174">
        <v>0.125</v>
      </c>
      <c r="D8" s="174">
        <v>0.6875</v>
      </c>
      <c r="E8" s="174">
        <f>D8-C8</f>
        <v>0.5625</v>
      </c>
      <c r="F8" s="175">
        <v>6</v>
      </c>
      <c r="G8" s="175">
        <v>0</v>
      </c>
      <c r="H8" s="175">
        <f t="shared" si="0"/>
        <v>9</v>
      </c>
      <c r="I8" s="175">
        <f>H8+I7</f>
        <v>29.25</v>
      </c>
    </row>
    <row r="9" spans="1:9" ht="12.75">
      <c r="A9" s="173">
        <v>40333</v>
      </c>
      <c r="B9" t="s">
        <v>184</v>
      </c>
      <c r="C9" s="174">
        <v>0.3333333333333333</v>
      </c>
      <c r="D9" s="174">
        <v>0.8333333333333334</v>
      </c>
      <c r="E9" s="174">
        <f>D9-C9</f>
        <v>0.5</v>
      </c>
      <c r="F9" s="175">
        <f>12-7.5</f>
        <v>4.5</v>
      </c>
      <c r="G9" s="175">
        <v>0</v>
      </c>
      <c r="H9" s="175">
        <f t="shared" si="0"/>
        <v>6.75</v>
      </c>
      <c r="I9" s="175">
        <f>H9+I8</f>
        <v>36</v>
      </c>
    </row>
    <row r="10" spans="1:9" ht="12.75">
      <c r="A10" s="173">
        <v>40334</v>
      </c>
      <c r="B10" t="s">
        <v>180</v>
      </c>
      <c r="C10" s="174">
        <v>0.125</v>
      </c>
      <c r="D10" s="174">
        <v>0.6458333333333334</v>
      </c>
      <c r="E10" s="174">
        <f>D10-C10</f>
        <v>0.5208333333333334</v>
      </c>
      <c r="F10" s="175">
        <v>8</v>
      </c>
      <c r="G10" s="175">
        <v>4.5</v>
      </c>
      <c r="H10" s="175">
        <f>F10*1.5+G10*2</f>
        <v>21</v>
      </c>
      <c r="I10" s="175">
        <f>H10+I9</f>
        <v>57</v>
      </c>
    </row>
    <row r="11" spans="1:5" ht="12.75">
      <c r="A11" s="173">
        <v>40335</v>
      </c>
      <c r="B11" t="s">
        <v>175</v>
      </c>
      <c r="C11" s="174">
        <v>0.125</v>
      </c>
      <c r="E11" s="17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14" sqref="G14"/>
    </sheetView>
  </sheetViews>
  <sheetFormatPr defaultColWidth="9.140625" defaultRowHeight="12.75"/>
  <cols>
    <col min="1" max="1" width="19.7109375" style="0" customWidth="1"/>
    <col min="2" max="2" width="13.140625" style="0" customWidth="1"/>
    <col min="3" max="3" width="15.421875" style="0" customWidth="1"/>
    <col min="4" max="4" width="16.421875" style="0" customWidth="1"/>
    <col min="5" max="6" width="15.8515625" style="0" customWidth="1"/>
  </cols>
  <sheetData>
    <row r="1" spans="1:6" ht="13.5" thickBot="1">
      <c r="A1" s="164" t="s">
        <v>121</v>
      </c>
      <c r="B1" s="166" t="s">
        <v>122</v>
      </c>
      <c r="C1" s="168" t="s">
        <v>123</v>
      </c>
      <c r="D1" s="170" t="s">
        <v>124</v>
      </c>
      <c r="E1" s="171"/>
      <c r="F1" s="172"/>
    </row>
    <row r="2" spans="1:6" ht="39.75" thickBot="1">
      <c r="A2" s="165"/>
      <c r="B2" s="167"/>
      <c r="C2" s="169"/>
      <c r="D2" s="142" t="s">
        <v>125</v>
      </c>
      <c r="E2" s="143" t="s">
        <v>126</v>
      </c>
      <c r="F2" s="144" t="s">
        <v>127</v>
      </c>
    </row>
    <row r="3" spans="1:6" ht="12.75">
      <c r="A3" s="145">
        <v>0.1</v>
      </c>
      <c r="B3" s="146">
        <v>640</v>
      </c>
      <c r="C3" s="147">
        <v>195.1</v>
      </c>
      <c r="D3" s="148" t="s">
        <v>128</v>
      </c>
      <c r="E3" s="149">
        <v>91</v>
      </c>
      <c r="F3" s="150">
        <v>185</v>
      </c>
    </row>
    <row r="4" spans="1:6" ht="12.75">
      <c r="A4" s="145">
        <v>0.2</v>
      </c>
      <c r="B4" s="146">
        <v>1280</v>
      </c>
      <c r="C4" s="147">
        <v>390.2</v>
      </c>
      <c r="D4" s="145" t="s">
        <v>129</v>
      </c>
      <c r="E4" s="146">
        <v>182</v>
      </c>
      <c r="F4" s="151">
        <v>369.5</v>
      </c>
    </row>
    <row r="5" spans="1:6" ht="12.75">
      <c r="A5" s="145">
        <v>0.3</v>
      </c>
      <c r="B5" s="146">
        <v>1920</v>
      </c>
      <c r="C5" s="147">
        <v>585.3</v>
      </c>
      <c r="D5" s="145" t="s">
        <v>130</v>
      </c>
      <c r="E5" s="146">
        <v>273</v>
      </c>
      <c r="F5" s="151">
        <v>554.5</v>
      </c>
    </row>
    <row r="6" spans="1:6" ht="12.75">
      <c r="A6" s="145">
        <v>0.4</v>
      </c>
      <c r="B6" s="146">
        <v>2560</v>
      </c>
      <c r="C6" s="147">
        <v>780.4</v>
      </c>
      <c r="D6" s="145" t="s">
        <v>131</v>
      </c>
      <c r="E6" s="146">
        <v>364</v>
      </c>
      <c r="F6" s="151">
        <v>739.5</v>
      </c>
    </row>
    <row r="7" spans="1:6" ht="12.75">
      <c r="A7" s="145">
        <v>0.5</v>
      </c>
      <c r="B7" s="146">
        <v>3200</v>
      </c>
      <c r="C7" s="147">
        <v>975.5</v>
      </c>
      <c r="D7" s="145" t="s">
        <v>132</v>
      </c>
      <c r="E7" s="146">
        <v>455</v>
      </c>
      <c r="F7" s="151">
        <v>924</v>
      </c>
    </row>
    <row r="8" spans="1:6" ht="12.75">
      <c r="A8" s="145">
        <v>0.6</v>
      </c>
      <c r="B8" s="146">
        <v>3840</v>
      </c>
      <c r="C8" s="147">
        <v>1170.6</v>
      </c>
      <c r="D8" s="145" t="s">
        <v>133</v>
      </c>
      <c r="E8" s="146">
        <v>546</v>
      </c>
      <c r="F8" s="151">
        <v>1109</v>
      </c>
    </row>
    <row r="9" spans="1:6" ht="12.75">
      <c r="A9" s="145">
        <v>0.7</v>
      </c>
      <c r="B9" s="146">
        <v>4480</v>
      </c>
      <c r="C9" s="147">
        <v>1365.7</v>
      </c>
      <c r="D9" s="145" t="s">
        <v>134</v>
      </c>
      <c r="E9" s="146">
        <v>637</v>
      </c>
      <c r="F9" s="151">
        <v>1294</v>
      </c>
    </row>
    <row r="10" spans="1:6" ht="12.75">
      <c r="A10" s="145">
        <v>0.8</v>
      </c>
      <c r="B10" s="146">
        <v>5120</v>
      </c>
      <c r="C10" s="147">
        <v>1560.8</v>
      </c>
      <c r="D10" s="145" t="s">
        <v>135</v>
      </c>
      <c r="E10" s="146">
        <v>728</v>
      </c>
      <c r="F10" s="151">
        <v>1478.5</v>
      </c>
    </row>
    <row r="11" spans="1:6" ht="12.75">
      <c r="A11" s="145">
        <v>0.9</v>
      </c>
      <c r="B11" s="146">
        <v>5760</v>
      </c>
      <c r="C11" s="147">
        <v>1755.9</v>
      </c>
      <c r="D11" s="145" t="s">
        <v>136</v>
      </c>
      <c r="E11" s="146">
        <v>819</v>
      </c>
      <c r="F11" s="151">
        <v>1663.5</v>
      </c>
    </row>
    <row r="12" spans="1:6" ht="12.75">
      <c r="A12" s="145">
        <v>1</v>
      </c>
      <c r="B12" s="146">
        <v>6400</v>
      </c>
      <c r="C12" s="147">
        <v>1951</v>
      </c>
      <c r="D12" s="145" t="s">
        <v>137</v>
      </c>
      <c r="E12" s="146">
        <v>910</v>
      </c>
      <c r="F12" s="151">
        <v>1848.5</v>
      </c>
    </row>
    <row r="13" spans="1:6" ht="12.75">
      <c r="A13" s="145">
        <v>1.1</v>
      </c>
      <c r="B13" s="146">
        <v>7040</v>
      </c>
      <c r="C13" s="147">
        <v>2146.1</v>
      </c>
      <c r="D13" s="145" t="s">
        <v>138</v>
      </c>
      <c r="E13" s="146">
        <v>1001</v>
      </c>
      <c r="F13" s="151">
        <v>2033</v>
      </c>
    </row>
    <row r="14" spans="1:6" s="156" customFormat="1" ht="12.75">
      <c r="A14" s="152">
        <v>1.2</v>
      </c>
      <c r="B14" s="153">
        <v>7680</v>
      </c>
      <c r="C14" s="154">
        <v>2341.2</v>
      </c>
      <c r="D14" s="152" t="s">
        <v>139</v>
      </c>
      <c r="E14" s="153">
        <v>1092</v>
      </c>
      <c r="F14" s="155">
        <v>2218</v>
      </c>
    </row>
    <row r="15" spans="1:6" ht="12.75">
      <c r="A15" s="145">
        <v>1.3</v>
      </c>
      <c r="B15" s="146">
        <v>8320</v>
      </c>
      <c r="C15" s="147">
        <v>2536.3</v>
      </c>
      <c r="D15" s="145" t="s">
        <v>140</v>
      </c>
      <c r="E15" s="146">
        <v>1183</v>
      </c>
      <c r="F15" s="151">
        <v>2403</v>
      </c>
    </row>
    <row r="16" spans="1:6" ht="12.75">
      <c r="A16" s="145">
        <v>1.4</v>
      </c>
      <c r="B16" s="146">
        <v>8960</v>
      </c>
      <c r="C16" s="147">
        <v>2731.4</v>
      </c>
      <c r="D16" s="145" t="s">
        <v>141</v>
      </c>
      <c r="E16" s="146">
        <v>1274</v>
      </c>
      <c r="F16" s="151">
        <v>2587.5</v>
      </c>
    </row>
    <row r="17" spans="1:6" ht="12.75">
      <c r="A17" s="152">
        <v>1.5</v>
      </c>
      <c r="B17" s="153">
        <v>9600</v>
      </c>
      <c r="C17" s="154">
        <v>2926.5</v>
      </c>
      <c r="D17" s="152" t="s">
        <v>142</v>
      </c>
      <c r="E17" s="153">
        <v>1365</v>
      </c>
      <c r="F17" s="155">
        <v>2772.5</v>
      </c>
    </row>
    <row r="18" spans="1:6" ht="12.75">
      <c r="A18" s="145">
        <v>1.6</v>
      </c>
      <c r="B18" s="146">
        <v>10240</v>
      </c>
      <c r="C18" s="147">
        <v>3121.6</v>
      </c>
      <c r="D18" s="145" t="s">
        <v>143</v>
      </c>
      <c r="E18" s="146">
        <v>1456</v>
      </c>
      <c r="F18" s="151">
        <v>2957</v>
      </c>
    </row>
    <row r="19" spans="1:6" ht="12.75">
      <c r="A19" s="145">
        <v>1.7</v>
      </c>
      <c r="B19" s="146">
        <v>10880</v>
      </c>
      <c r="C19" s="147">
        <v>3316.7</v>
      </c>
      <c r="D19" s="145" t="s">
        <v>144</v>
      </c>
      <c r="E19" s="146">
        <v>1547</v>
      </c>
      <c r="F19" s="151">
        <v>3142</v>
      </c>
    </row>
    <row r="20" spans="1:6" ht="12.75">
      <c r="A20" s="145">
        <v>1.8</v>
      </c>
      <c r="B20" s="146">
        <v>11520</v>
      </c>
      <c r="C20" s="147">
        <v>3511.8</v>
      </c>
      <c r="D20" s="145" t="s">
        <v>145</v>
      </c>
      <c r="E20" s="146">
        <v>1638</v>
      </c>
      <c r="F20" s="151">
        <v>3327</v>
      </c>
    </row>
    <row r="21" spans="1:6" ht="12.75">
      <c r="A21" s="145">
        <v>1.9</v>
      </c>
      <c r="B21" s="146">
        <v>12160</v>
      </c>
      <c r="C21" s="147">
        <v>3706.9</v>
      </c>
      <c r="D21" s="145" t="s">
        <v>146</v>
      </c>
      <c r="E21" s="146">
        <v>1729</v>
      </c>
      <c r="F21" s="151">
        <v>3511.5</v>
      </c>
    </row>
    <row r="22" spans="1:6" ht="12.75">
      <c r="A22" s="145">
        <v>2</v>
      </c>
      <c r="B22" s="146">
        <v>12800</v>
      </c>
      <c r="C22" s="147">
        <v>3902</v>
      </c>
      <c r="D22" s="145" t="s">
        <v>147</v>
      </c>
      <c r="E22" s="146">
        <v>1820</v>
      </c>
      <c r="F22" s="151">
        <v>3696.5</v>
      </c>
    </row>
    <row r="23" spans="1:6" ht="13.5" thickBot="1">
      <c r="A23" s="157">
        <v>2.1</v>
      </c>
      <c r="B23" s="158">
        <v>13440</v>
      </c>
      <c r="C23" s="159">
        <v>4097.1</v>
      </c>
      <c r="D23" s="157" t="s">
        <v>148</v>
      </c>
      <c r="E23" s="158">
        <v>1911</v>
      </c>
      <c r="F23" s="160">
        <v>3881.5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 - Environment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Strapp</dc:creator>
  <cp:keywords/>
  <dc:description/>
  <cp:lastModifiedBy>walterst</cp:lastModifiedBy>
  <cp:lastPrinted>2010-06-01T02:00:36Z</cp:lastPrinted>
  <dcterms:created xsi:type="dcterms:W3CDTF">1999-11-25T12:32:44Z</dcterms:created>
  <dcterms:modified xsi:type="dcterms:W3CDTF">2010-06-06T19:33:52Z</dcterms:modified>
  <cp:category/>
  <cp:version/>
  <cp:contentType/>
  <cp:contentStatus/>
</cp:coreProperties>
</file>